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025" yWindow="1560" windowWidth="16710" windowHeight="12945"/>
  </bookViews>
  <sheets>
    <sheet name="приложение 4" sheetId="6" r:id="rId1"/>
  </sheets>
  <calcPr calcId="124519"/>
</workbook>
</file>

<file path=xl/calcChain.xml><?xml version="1.0" encoding="utf-8"?>
<calcChain xmlns="http://schemas.openxmlformats.org/spreadsheetml/2006/main">
  <c r="K25" i="6"/>
  <c r="L25" s="1"/>
  <c r="K27" l="1"/>
  <c r="K26" l="1"/>
  <c r="L27"/>
  <c r="L26" l="1"/>
  <c r="K34" l="1"/>
  <c r="K31"/>
  <c r="K33" l="1"/>
  <c r="L34"/>
  <c r="L31"/>
  <c r="K30"/>
  <c r="K32" l="1"/>
  <c r="L33"/>
  <c r="K29"/>
  <c r="L30"/>
  <c r="L29"/>
  <c r="L32" l="1"/>
  <c r="K28"/>
  <c r="L28" s="1"/>
  <c r="K21" l="1"/>
  <c r="K23"/>
  <c r="K22" s="1"/>
  <c r="K15"/>
  <c r="K18" l="1"/>
  <c r="L18" s="1"/>
  <c r="K11"/>
  <c r="K14"/>
  <c r="L15"/>
  <c r="L22"/>
  <c r="L23"/>
  <c r="K20"/>
  <c r="K19" s="1"/>
  <c r="L21"/>
  <c r="L19" l="1"/>
  <c r="L20"/>
  <c r="K13"/>
  <c r="L14"/>
  <c r="K10"/>
  <c r="L11"/>
  <c r="K17"/>
  <c r="L13" l="1"/>
  <c r="L17"/>
  <c r="K16"/>
  <c r="K12" s="1"/>
  <c r="K9"/>
  <c r="L10"/>
  <c r="L12" l="1"/>
  <c r="L16"/>
  <c r="L9"/>
  <c r="K8"/>
  <c r="K7" l="1"/>
  <c r="L7" s="1"/>
  <c r="L8"/>
</calcChain>
</file>

<file path=xl/sharedStrings.xml><?xml version="1.0" encoding="utf-8"?>
<sst xmlns="http://schemas.openxmlformats.org/spreadsheetml/2006/main" count="234" uniqueCount="45">
  <si>
    <t>Наименование</t>
  </si>
  <si>
    <t>глава</t>
  </si>
  <si>
    <t>раздел</t>
  </si>
  <si>
    <t>подраздел</t>
  </si>
  <si>
    <t>целевая статья</t>
  </si>
  <si>
    <t>вид расходов</t>
  </si>
  <si>
    <t>0</t>
  </si>
  <si>
    <t>0000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</si>
  <si>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</si>
  <si>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</si>
  <si>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</si>
  <si>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</si>
  <si>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04</t>
  </si>
  <si>
    <t>22</t>
  </si>
  <si>
    <t>09</t>
  </si>
  <si>
    <t>910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</si>
  <si>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</si>
  <si>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</si>
  <si>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</si>
  <si>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</si>
  <si>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19</t>
  </si>
  <si>
    <t>20</t>
  </si>
  <si>
    <t>00</t>
  </si>
  <si>
    <t>Реализация муниципальной программы, ведомственной целевой программы муниципального образования, непрограммных направлений деятельности</t>
  </si>
  <si>
    <t>80990</t>
  </si>
  <si>
    <t>82400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</si>
  <si>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</si>
  <si>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</si>
  <si>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</si>
  <si>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>Муниципальная программа "Развитие городского хозяйства на территории муниципального образования "Город Коряжма" на 2018 - 2022 годы"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</si>
  <si>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</si>
  <si>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рублей</t>
  </si>
  <si>
    <t>расходов             2019 г.</t>
  </si>
  <si>
    <t>7812Д</t>
  </si>
  <si>
    <t>Сумма, тыс.рублей</t>
  </si>
  <si>
    <t>Муниципальная программа "Формирование современной городской среды муниципального образования "Город Коряжма" на 2017-2024 годы"</t>
  </si>
  <si>
    <t>F2</t>
  </si>
  <si>
    <t>55550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</si>
  <si>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</si>
  <si>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</si>
  <si>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S875Д</t>
  </si>
  <si>
    <t>Уплата налогов, сборов и иных платежей</t>
  </si>
  <si>
    <t>850</t>
  </si>
  <si>
    <t>Ведомственная структура расходов бюджета муниципального образования "Город Коряжма" по главе 910 "Управление муниципального хозяйства и градостроительства администрации муниципального образования "Город Коряжма" по подразделу 0409 "Дорожное хозяйство (дорожные фонды) на 2019 год</t>
  </si>
  <si>
    <t>Приложение 4
к решению городской Думы
от 23.05.2019 № 130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</si>
</sst>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i/>
      <sz val="10"/>
      <name val="Times New Roman Cyr"/>
      <charset val="204"/>
    </font>
    <font>
      <sz val="9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i/>
      <sz val="8"/>
      <name val="Times New Roman Cyr"/>
      <family val="1"/>
      <charset val="204"/>
    </font>
    <font>
      <sz val="10"/>
      <name val="Arial"/>
      <family val="2"/>
      <charset val="204"/>
    </font>
    <font>
      <sz val="8"/>
      <name val="Times New Roman Cyr"/>
      <charset val="204"/>
    </font>
    <font>
      <sz val="1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00">
    <xf numFmtId="0" fontId="0" fillId="0" borderId="0" xfId="0"/>
    <xf numFmtId="49" fontId="1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9" fillId="3" borderId="4" xfId="0" applyNumberFormat="1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164" fontId="6" fillId="5" borderId="4" xfId="0" applyNumberFormat="1" applyFont="1" applyFill="1" applyBorder="1" applyAlignment="1">
      <alignment horizontal="center" vertical="center" wrapText="1"/>
    </xf>
    <xf numFmtId="164" fontId="9" fillId="5" borderId="4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16" fillId="5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164" fontId="1" fillId="5" borderId="4" xfId="0" applyNumberFormat="1" applyFont="1" applyFill="1" applyBorder="1" applyAlignment="1">
      <alignment horizontal="center" vertical="center" wrapText="1"/>
    </xf>
    <xf numFmtId="164" fontId="17" fillId="5" borderId="4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4" fillId="6" borderId="15" xfId="0" applyNumberFormat="1" applyFont="1" applyFill="1" applyBorder="1" applyAlignment="1">
      <alignment vertical="center" wrapText="1"/>
    </xf>
    <xf numFmtId="4" fontId="10" fillId="0" borderId="0" xfId="0" applyNumberFormat="1" applyFont="1" applyFill="1" applyAlignment="1">
      <alignment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vertical="center" wrapText="1"/>
    </xf>
    <xf numFmtId="4" fontId="4" fillId="6" borderId="13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4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49" fontId="11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left" vertical="center" wrapText="1"/>
    </xf>
    <xf numFmtId="49" fontId="13" fillId="5" borderId="1" xfId="0" applyNumberFormat="1" applyFont="1" applyFill="1" applyBorder="1" applyAlignment="1">
      <alignment horizontal="center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164" fontId="10" fillId="5" borderId="4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6" fillId="5" borderId="4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164" fontId="8" fillId="5" borderId="4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1"/>
    <cellStyle name="Обычный 2 3" xfId="2"/>
  </cellStyles>
  <dxfs count="0"/>
  <tableStyles count="0" defaultTableStyle="TableStyleMedium9" defaultPivotStyle="PivotStyleLight16"/>
  <colors>
    <mruColors>
      <color rgb="FFFFCC99"/>
      <color rgb="FFFF33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abSelected="1" view="pageBreakPreview" zoomScaleSheetLayoutView="100" workbookViewId="0">
      <pane xSplit="9" ySplit="5" topLeftCell="J6" activePane="bottomRight" state="frozen"/>
      <selection activeCell="A6" sqref="A6"/>
      <selection pane="topRight" activeCell="J6" sqref="J6"/>
      <selection pane="bottomLeft" activeCell="A8" sqref="A8"/>
      <selection pane="bottomRight" activeCell="O7" sqref="O7"/>
    </sheetView>
  </sheetViews>
  <sheetFormatPr defaultRowHeight="12.75"/>
  <cols>
    <col min="1" max="1" width="64" style="1" customWidth="1"/>
    <col min="2" max="2" width="4.85546875" style="38" customWidth="1"/>
    <col min="3" max="3" width="4.28515625" style="38" customWidth="1"/>
    <col min="4" max="4" width="4.7109375" style="38" customWidth="1"/>
    <col min="5" max="5" width="4" style="38" customWidth="1"/>
    <col min="6" max="6" width="3" style="38" customWidth="1"/>
    <col min="7" max="7" width="4" style="38" customWidth="1"/>
    <col min="8" max="8" width="6.5703125" style="38" customWidth="1"/>
    <col min="9" max="9" width="8" style="38" customWidth="1"/>
    <col min="10" max="10" width="12.7109375" style="7" customWidth="1"/>
    <col min="11" max="11" width="18.28515625" style="6" hidden="1" customWidth="1"/>
    <col min="12" max="12" width="21.5703125" style="2" hidden="1" customWidth="1"/>
    <col min="13" max="14" width="9.140625" style="2"/>
    <col min="15" max="15" width="9.7109375" style="2" bestFit="1" customWidth="1"/>
    <col min="16" max="16384" width="9.140625" style="2"/>
  </cols>
  <sheetData>
    <row r="1" spans="1:12" ht="44.25" customHeight="1">
      <c r="A1" s="86" t="s">
        <v>44</v>
      </c>
      <c r="B1" s="86"/>
      <c r="C1" s="86"/>
      <c r="D1" s="86"/>
      <c r="E1" s="86"/>
      <c r="F1" s="86"/>
      <c r="G1" s="86"/>
      <c r="H1" s="86"/>
      <c r="I1" s="86"/>
      <c r="J1" s="86"/>
      <c r="K1" s="42"/>
    </row>
    <row r="2" spans="1:12" ht="64.5" customHeight="1">
      <c r="A2" s="87" t="s">
        <v>43</v>
      </c>
      <c r="B2" s="87"/>
      <c r="C2" s="87"/>
      <c r="D2" s="87"/>
      <c r="E2" s="87"/>
      <c r="F2" s="87"/>
      <c r="G2" s="87"/>
      <c r="H2" s="87"/>
      <c r="I2" s="87"/>
      <c r="J2" s="87"/>
      <c r="K2" s="21"/>
    </row>
    <row r="3" spans="1:12" s="3" customFormat="1" ht="42" customHeight="1">
      <c r="A3" s="88" t="s">
        <v>0</v>
      </c>
      <c r="B3" s="88" t="s">
        <v>1</v>
      </c>
      <c r="C3" s="88" t="s">
        <v>2</v>
      </c>
      <c r="D3" s="88" t="s">
        <v>3</v>
      </c>
      <c r="E3" s="91" t="s">
        <v>4</v>
      </c>
      <c r="F3" s="92"/>
      <c r="G3" s="92"/>
      <c r="H3" s="93"/>
      <c r="I3" s="88" t="s">
        <v>5</v>
      </c>
      <c r="J3" s="77" t="s">
        <v>34</v>
      </c>
      <c r="K3" s="39"/>
    </row>
    <row r="4" spans="1:12" s="3" customFormat="1" ht="33" customHeight="1">
      <c r="A4" s="89"/>
      <c r="B4" s="89"/>
      <c r="C4" s="89"/>
      <c r="D4" s="89"/>
      <c r="E4" s="94"/>
      <c r="F4" s="95"/>
      <c r="G4" s="95"/>
      <c r="H4" s="96"/>
      <c r="I4" s="89"/>
      <c r="J4" s="78"/>
      <c r="K4" s="43" t="s">
        <v>32</v>
      </c>
    </row>
    <row r="5" spans="1:12" s="3" customFormat="1" ht="15.75" customHeight="1">
      <c r="A5" s="90"/>
      <c r="B5" s="90"/>
      <c r="C5" s="90"/>
      <c r="D5" s="90"/>
      <c r="E5" s="97"/>
      <c r="F5" s="98"/>
      <c r="G5" s="98"/>
      <c r="H5" s="99"/>
      <c r="I5" s="90"/>
      <c r="J5" s="79"/>
      <c r="K5" s="23" t="s">
        <v>31</v>
      </c>
    </row>
    <row r="6" spans="1:12" s="4" customFormat="1" ht="14.25" customHeight="1">
      <c r="A6" s="31">
        <v>1</v>
      </c>
      <c r="B6" s="31">
        <v>2</v>
      </c>
      <c r="C6" s="31">
        <v>3</v>
      </c>
      <c r="D6" s="31">
        <v>4</v>
      </c>
      <c r="E6" s="83">
        <v>5</v>
      </c>
      <c r="F6" s="84"/>
      <c r="G6" s="84"/>
      <c r="H6" s="85"/>
      <c r="I6" s="31">
        <v>6</v>
      </c>
      <c r="J6" s="44">
        <v>7</v>
      </c>
      <c r="K6" s="32"/>
    </row>
    <row r="7" spans="1:12" s="4" customFormat="1" ht="15" customHeight="1">
      <c r="A7" s="46" t="s">
        <v>18</v>
      </c>
      <c r="B7" s="47" t="s">
        <v>15</v>
      </c>
      <c r="C7" s="47" t="s">
        <v>12</v>
      </c>
      <c r="D7" s="47" t="s">
        <v>14</v>
      </c>
      <c r="E7" s="80"/>
      <c r="F7" s="81"/>
      <c r="G7" s="81"/>
      <c r="H7" s="82"/>
      <c r="I7" s="47"/>
      <c r="J7" s="48">
        <v>71837.81</v>
      </c>
      <c r="K7" s="22" t="e">
        <f>K8+K12+K28</f>
        <v>#REF!</v>
      </c>
      <c r="L7" s="40" t="e">
        <f>K7-#REF!</f>
        <v>#REF!</v>
      </c>
    </row>
    <row r="8" spans="1:12" s="4" customFormat="1" ht="36.75" customHeight="1">
      <c r="A8" s="46" t="s">
        <v>28</v>
      </c>
      <c r="B8" s="47" t="s">
        <v>15</v>
      </c>
      <c r="C8" s="47" t="s">
        <v>12</v>
      </c>
      <c r="D8" s="49" t="s">
        <v>14</v>
      </c>
      <c r="E8" s="49" t="s">
        <v>20</v>
      </c>
      <c r="F8" s="50" t="s">
        <v>6</v>
      </c>
      <c r="G8" s="50" t="s">
        <v>22</v>
      </c>
      <c r="H8" s="51" t="s">
        <v>7</v>
      </c>
      <c r="I8" s="51"/>
      <c r="J8" s="18">
        <v>11475.4</v>
      </c>
      <c r="K8" s="28" t="e">
        <f t="shared" ref="K8" si="0">K9</f>
        <v>#REF!</v>
      </c>
      <c r="L8" s="40" t="e">
        <f>K8-#REF!</f>
        <v>#REF!</v>
      </c>
    </row>
    <row r="9" spans="1:12" s="4" customFormat="1" ht="65.25" customHeight="1">
      <c r="A9" s="52" t="s">
        <v>30</v>
      </c>
      <c r="B9" s="53" t="s">
        <v>15</v>
      </c>
      <c r="C9" s="53" t="s">
        <v>12</v>
      </c>
      <c r="D9" s="54" t="s">
        <v>14</v>
      </c>
      <c r="E9" s="55" t="s">
        <v>20</v>
      </c>
      <c r="F9" s="56" t="s">
        <v>6</v>
      </c>
      <c r="G9" s="56" t="s">
        <v>22</v>
      </c>
      <c r="H9" s="45" t="s">
        <v>33</v>
      </c>
      <c r="I9" s="45"/>
      <c r="J9" s="36">
        <v>11475.4</v>
      </c>
      <c r="K9" s="35" t="e">
        <f t="shared" ref="K9:K10" si="1">K10</f>
        <v>#REF!</v>
      </c>
      <c r="L9" s="40" t="e">
        <f>K9-#REF!</f>
        <v>#REF!</v>
      </c>
    </row>
    <row r="10" spans="1:12" s="5" customFormat="1" ht="24" customHeight="1">
      <c r="A10" s="14" t="s">
        <v>16</v>
      </c>
      <c r="B10" s="53" t="s">
        <v>15</v>
      </c>
      <c r="C10" s="53" t="s">
        <v>12</v>
      </c>
      <c r="D10" s="54" t="s">
        <v>14</v>
      </c>
      <c r="E10" s="15" t="s">
        <v>20</v>
      </c>
      <c r="F10" s="16" t="s">
        <v>6</v>
      </c>
      <c r="G10" s="16" t="s">
        <v>22</v>
      </c>
      <c r="H10" s="9" t="s">
        <v>33</v>
      </c>
      <c r="I10" s="13">
        <v>400</v>
      </c>
      <c r="J10" s="37">
        <v>11475.4</v>
      </c>
      <c r="K10" s="33" t="e">
        <f t="shared" si="1"/>
        <v>#REF!</v>
      </c>
      <c r="L10" s="40" t="e">
        <f>K10-#REF!</f>
        <v>#REF!</v>
      </c>
    </row>
    <row r="11" spans="1:12" s="5" customFormat="1" ht="22.5" customHeight="1">
      <c r="A11" s="57" t="s">
        <v>17</v>
      </c>
      <c r="B11" s="58" t="s">
        <v>15</v>
      </c>
      <c r="C11" s="58" t="s">
        <v>12</v>
      </c>
      <c r="D11" s="59" t="s">
        <v>14</v>
      </c>
      <c r="E11" s="60" t="s">
        <v>20</v>
      </c>
      <c r="F11" s="61" t="s">
        <v>6</v>
      </c>
      <c r="G11" s="61" t="s">
        <v>22</v>
      </c>
      <c r="H11" s="62" t="s">
        <v>33</v>
      </c>
      <c r="I11" s="30">
        <v>410</v>
      </c>
      <c r="J11" s="63">
        <v>11475.4</v>
      </c>
      <c r="K11" s="34" t="e">
        <f>#REF!</f>
        <v>#REF!</v>
      </c>
      <c r="L11" s="40" t="e">
        <f>K11-#REF!</f>
        <v>#REF!</v>
      </c>
    </row>
    <row r="12" spans="1:12" s="4" customFormat="1" ht="36.75" customHeight="1">
      <c r="A12" s="46" t="s">
        <v>29</v>
      </c>
      <c r="B12" s="47" t="s">
        <v>15</v>
      </c>
      <c r="C12" s="47" t="s">
        <v>12</v>
      </c>
      <c r="D12" s="49" t="s">
        <v>14</v>
      </c>
      <c r="E12" s="49" t="s">
        <v>21</v>
      </c>
      <c r="F12" s="50" t="s">
        <v>6</v>
      </c>
      <c r="G12" s="50" t="s">
        <v>22</v>
      </c>
      <c r="H12" s="51" t="s">
        <v>7</v>
      </c>
      <c r="I12" s="51"/>
      <c r="J12" s="18">
        <v>57455.51</v>
      </c>
      <c r="K12" s="8" t="e">
        <f>K13+K16+K19+#REF!+K25</f>
        <v>#REF!</v>
      </c>
      <c r="L12" s="40" t="e">
        <f>K12-#REF!</f>
        <v>#REF!</v>
      </c>
    </row>
    <row r="13" spans="1:12" s="4" customFormat="1" ht="68.25" customHeight="1">
      <c r="A13" s="52" t="s">
        <v>30</v>
      </c>
      <c r="B13" s="53" t="s">
        <v>15</v>
      </c>
      <c r="C13" s="53" t="s">
        <v>12</v>
      </c>
      <c r="D13" s="54" t="s">
        <v>14</v>
      </c>
      <c r="E13" s="55" t="s">
        <v>21</v>
      </c>
      <c r="F13" s="56" t="s">
        <v>6</v>
      </c>
      <c r="G13" s="56" t="s">
        <v>22</v>
      </c>
      <c r="H13" s="45" t="s">
        <v>33</v>
      </c>
      <c r="I13" s="45"/>
      <c r="J13" s="65">
        <v>1886.1999999999998</v>
      </c>
      <c r="K13" s="29" t="e">
        <f t="shared" ref="K13:K14" si="2">K14</f>
        <v>#REF!</v>
      </c>
      <c r="L13" s="40" t="e">
        <f>K13-#REF!</f>
        <v>#REF!</v>
      </c>
    </row>
    <row r="14" spans="1:12" s="5" customFormat="1" ht="24" customHeight="1">
      <c r="A14" s="14" t="s">
        <v>8</v>
      </c>
      <c r="B14" s="53" t="s">
        <v>15</v>
      </c>
      <c r="C14" s="53" t="s">
        <v>12</v>
      </c>
      <c r="D14" s="54" t="s">
        <v>14</v>
      </c>
      <c r="E14" s="15" t="s">
        <v>21</v>
      </c>
      <c r="F14" s="16" t="s">
        <v>6</v>
      </c>
      <c r="G14" s="16" t="s">
        <v>22</v>
      </c>
      <c r="H14" s="9" t="s">
        <v>33</v>
      </c>
      <c r="I14" s="13">
        <v>200</v>
      </c>
      <c r="J14" s="17">
        <v>1886.1999999999998</v>
      </c>
      <c r="K14" s="25" t="e">
        <f t="shared" si="2"/>
        <v>#REF!</v>
      </c>
      <c r="L14" s="40" t="e">
        <f>K14-#REF!</f>
        <v>#REF!</v>
      </c>
    </row>
    <row r="15" spans="1:12" s="5" customFormat="1" ht="22.5" customHeight="1">
      <c r="A15" s="66" t="s">
        <v>10</v>
      </c>
      <c r="B15" s="58" t="s">
        <v>15</v>
      </c>
      <c r="C15" s="58" t="s">
        <v>12</v>
      </c>
      <c r="D15" s="59" t="s">
        <v>14</v>
      </c>
      <c r="E15" s="60" t="s">
        <v>21</v>
      </c>
      <c r="F15" s="61" t="s">
        <v>6</v>
      </c>
      <c r="G15" s="61" t="s">
        <v>22</v>
      </c>
      <c r="H15" s="62" t="s">
        <v>33</v>
      </c>
      <c r="I15" s="30">
        <v>240</v>
      </c>
      <c r="J15" s="41">
        <v>1886.1999999999998</v>
      </c>
      <c r="K15" s="26" t="e">
        <f>SUM(#REF!)</f>
        <v>#REF!</v>
      </c>
      <c r="L15" s="40" t="e">
        <f>K15-#REF!</f>
        <v>#REF!</v>
      </c>
    </row>
    <row r="16" spans="1:12" s="4" customFormat="1" ht="27.75" customHeight="1">
      <c r="A16" s="52" t="s">
        <v>23</v>
      </c>
      <c r="B16" s="53" t="s">
        <v>15</v>
      </c>
      <c r="C16" s="53" t="s">
        <v>12</v>
      </c>
      <c r="D16" s="54" t="s">
        <v>14</v>
      </c>
      <c r="E16" s="55" t="s">
        <v>21</v>
      </c>
      <c r="F16" s="56" t="s">
        <v>6</v>
      </c>
      <c r="G16" s="56" t="s">
        <v>22</v>
      </c>
      <c r="H16" s="45" t="s">
        <v>24</v>
      </c>
      <c r="I16" s="45"/>
      <c r="J16" s="36">
        <v>360.2</v>
      </c>
      <c r="K16" s="35" t="e">
        <f t="shared" ref="K16:K17" si="3">K17</f>
        <v>#REF!</v>
      </c>
      <c r="L16" s="40" t="e">
        <f>K16-#REF!</f>
        <v>#REF!</v>
      </c>
    </row>
    <row r="17" spans="1:12" s="5" customFormat="1" ht="24" customHeight="1">
      <c r="A17" s="14" t="s">
        <v>8</v>
      </c>
      <c r="B17" s="53" t="s">
        <v>15</v>
      </c>
      <c r="C17" s="53" t="s">
        <v>12</v>
      </c>
      <c r="D17" s="54" t="s">
        <v>14</v>
      </c>
      <c r="E17" s="15" t="s">
        <v>21</v>
      </c>
      <c r="F17" s="16" t="s">
        <v>6</v>
      </c>
      <c r="G17" s="16" t="s">
        <v>22</v>
      </c>
      <c r="H17" s="9" t="s">
        <v>24</v>
      </c>
      <c r="I17" s="13">
        <v>200</v>
      </c>
      <c r="J17" s="37">
        <v>360.2</v>
      </c>
      <c r="K17" s="33" t="e">
        <f t="shared" si="3"/>
        <v>#REF!</v>
      </c>
      <c r="L17" s="40" t="e">
        <f>K17-#REF!</f>
        <v>#REF!</v>
      </c>
    </row>
    <row r="18" spans="1:12" s="5" customFormat="1" ht="22.5" customHeight="1">
      <c r="A18" s="66" t="s">
        <v>27</v>
      </c>
      <c r="B18" s="58" t="s">
        <v>15</v>
      </c>
      <c r="C18" s="58" t="s">
        <v>12</v>
      </c>
      <c r="D18" s="59" t="s">
        <v>14</v>
      </c>
      <c r="E18" s="60" t="s">
        <v>21</v>
      </c>
      <c r="F18" s="61" t="s">
        <v>6</v>
      </c>
      <c r="G18" s="61" t="s">
        <v>22</v>
      </c>
      <c r="H18" s="62" t="s">
        <v>24</v>
      </c>
      <c r="I18" s="30">
        <v>240</v>
      </c>
      <c r="J18" s="63">
        <v>360.2</v>
      </c>
      <c r="K18" s="34" t="e">
        <f>#REF!+#REF!</f>
        <v>#REF!</v>
      </c>
      <c r="L18" s="40" t="e">
        <f>K18-#REF!</f>
        <v>#REF!</v>
      </c>
    </row>
    <row r="19" spans="1:12" s="4" customFormat="1" ht="27.75" customHeight="1">
      <c r="A19" s="67" t="s">
        <v>19</v>
      </c>
      <c r="B19" s="53" t="s">
        <v>15</v>
      </c>
      <c r="C19" s="53" t="s">
        <v>12</v>
      </c>
      <c r="D19" s="54" t="s">
        <v>14</v>
      </c>
      <c r="E19" s="55" t="s">
        <v>21</v>
      </c>
      <c r="F19" s="56" t="s">
        <v>6</v>
      </c>
      <c r="G19" s="56" t="s">
        <v>22</v>
      </c>
      <c r="H19" s="45" t="s">
        <v>25</v>
      </c>
      <c r="I19" s="45"/>
      <c r="J19" s="65">
        <v>30522.210000000003</v>
      </c>
      <c r="K19" s="29" t="e">
        <f>K20+K22</f>
        <v>#REF!</v>
      </c>
      <c r="L19" s="40" t="e">
        <f>K19-#REF!</f>
        <v>#REF!</v>
      </c>
    </row>
    <row r="20" spans="1:12" s="5" customFormat="1" ht="24" customHeight="1">
      <c r="A20" s="14" t="s">
        <v>8</v>
      </c>
      <c r="B20" s="53" t="s">
        <v>15</v>
      </c>
      <c r="C20" s="53" t="s">
        <v>12</v>
      </c>
      <c r="D20" s="54" t="s">
        <v>14</v>
      </c>
      <c r="E20" s="15" t="s">
        <v>21</v>
      </c>
      <c r="F20" s="16" t="s">
        <v>6</v>
      </c>
      <c r="G20" s="16" t="s">
        <v>22</v>
      </c>
      <c r="H20" s="9" t="s">
        <v>25</v>
      </c>
      <c r="I20" s="13">
        <v>200</v>
      </c>
      <c r="J20" s="17">
        <v>850.9</v>
      </c>
      <c r="K20" s="25" t="e">
        <f t="shared" ref="K20" si="4">K21</f>
        <v>#REF!</v>
      </c>
      <c r="L20" s="40" t="e">
        <f>K20-#REF!</f>
        <v>#REF!</v>
      </c>
    </row>
    <row r="21" spans="1:12" s="5" customFormat="1" ht="22.5" customHeight="1">
      <c r="A21" s="66" t="s">
        <v>10</v>
      </c>
      <c r="B21" s="58" t="s">
        <v>15</v>
      </c>
      <c r="C21" s="58" t="s">
        <v>12</v>
      </c>
      <c r="D21" s="59" t="s">
        <v>14</v>
      </c>
      <c r="E21" s="60" t="s">
        <v>21</v>
      </c>
      <c r="F21" s="61" t="s">
        <v>6</v>
      </c>
      <c r="G21" s="61" t="s">
        <v>22</v>
      </c>
      <c r="H21" s="62" t="s">
        <v>25</v>
      </c>
      <c r="I21" s="30">
        <v>240</v>
      </c>
      <c r="J21" s="41">
        <v>850.9</v>
      </c>
      <c r="K21" s="26" t="e">
        <f>SUM(#REF!)</f>
        <v>#REF!</v>
      </c>
      <c r="L21" s="40" t="e">
        <f>K21-#REF!</f>
        <v>#REF!</v>
      </c>
    </row>
    <row r="22" spans="1:12" s="5" customFormat="1" ht="15" customHeight="1">
      <c r="A22" s="14" t="s">
        <v>11</v>
      </c>
      <c r="B22" s="53" t="s">
        <v>15</v>
      </c>
      <c r="C22" s="53" t="s">
        <v>12</v>
      </c>
      <c r="D22" s="54" t="s">
        <v>14</v>
      </c>
      <c r="E22" s="15" t="s">
        <v>21</v>
      </c>
      <c r="F22" s="16" t="s">
        <v>6</v>
      </c>
      <c r="G22" s="16" t="s">
        <v>22</v>
      </c>
      <c r="H22" s="9" t="s">
        <v>25</v>
      </c>
      <c r="I22" s="13">
        <v>800</v>
      </c>
      <c r="J22" s="17">
        <v>29671.31</v>
      </c>
      <c r="K22" s="25" t="e">
        <f>K23+#REF!</f>
        <v>#REF!</v>
      </c>
      <c r="L22" s="40" t="e">
        <f>K22-#REF!</f>
        <v>#REF!</v>
      </c>
    </row>
    <row r="23" spans="1:12" s="5" customFormat="1" ht="42.75" customHeight="1">
      <c r="A23" s="66" t="s">
        <v>26</v>
      </c>
      <c r="B23" s="58" t="s">
        <v>15</v>
      </c>
      <c r="C23" s="58" t="s">
        <v>12</v>
      </c>
      <c r="D23" s="59" t="s">
        <v>14</v>
      </c>
      <c r="E23" s="60" t="s">
        <v>21</v>
      </c>
      <c r="F23" s="61" t="s">
        <v>6</v>
      </c>
      <c r="G23" s="61" t="s">
        <v>22</v>
      </c>
      <c r="H23" s="62" t="s">
        <v>25</v>
      </c>
      <c r="I23" s="30">
        <v>810</v>
      </c>
      <c r="J23" s="41">
        <v>29671.210000000003</v>
      </c>
      <c r="K23" s="26" t="e">
        <f>#REF!+#REF!+#REF!</f>
        <v>#REF!</v>
      </c>
      <c r="L23" s="40" t="e">
        <f>K23-#REF!</f>
        <v>#REF!</v>
      </c>
    </row>
    <row r="24" spans="1:12" s="5" customFormat="1" ht="12.75" customHeight="1">
      <c r="A24" s="69" t="s">
        <v>41</v>
      </c>
      <c r="B24" s="70" t="s">
        <v>15</v>
      </c>
      <c r="C24" s="70" t="s">
        <v>12</v>
      </c>
      <c r="D24" s="71" t="s">
        <v>14</v>
      </c>
      <c r="E24" s="72" t="s">
        <v>21</v>
      </c>
      <c r="F24" s="73" t="s">
        <v>6</v>
      </c>
      <c r="G24" s="73" t="s">
        <v>22</v>
      </c>
      <c r="H24" s="74" t="s">
        <v>25</v>
      </c>
      <c r="I24" s="75" t="s">
        <v>42</v>
      </c>
      <c r="J24" s="76">
        <v>0.1</v>
      </c>
      <c r="K24" s="26"/>
      <c r="L24" s="40"/>
    </row>
    <row r="25" spans="1:12" s="4" customFormat="1" ht="30" customHeight="1">
      <c r="A25" s="52" t="s">
        <v>39</v>
      </c>
      <c r="B25" s="53" t="s">
        <v>15</v>
      </c>
      <c r="C25" s="53" t="s">
        <v>12</v>
      </c>
      <c r="D25" s="54" t="s">
        <v>14</v>
      </c>
      <c r="E25" s="55" t="s">
        <v>21</v>
      </c>
      <c r="F25" s="56" t="s">
        <v>6</v>
      </c>
      <c r="G25" s="56" t="s">
        <v>22</v>
      </c>
      <c r="H25" s="45" t="s">
        <v>40</v>
      </c>
      <c r="I25" s="45"/>
      <c r="J25" s="65">
        <v>24686.9</v>
      </c>
      <c r="K25" s="29" t="e">
        <f t="shared" ref="K25:K26" si="5">K26</f>
        <v>#REF!</v>
      </c>
      <c r="L25" s="40" t="e">
        <f>K25-#REF!</f>
        <v>#REF!</v>
      </c>
    </row>
    <row r="26" spans="1:12" s="5" customFormat="1" ht="27" customHeight="1">
      <c r="A26" s="14" t="s">
        <v>8</v>
      </c>
      <c r="B26" s="53" t="s">
        <v>15</v>
      </c>
      <c r="C26" s="53" t="s">
        <v>12</v>
      </c>
      <c r="D26" s="54" t="s">
        <v>14</v>
      </c>
      <c r="E26" s="15" t="s">
        <v>21</v>
      </c>
      <c r="F26" s="16" t="s">
        <v>6</v>
      </c>
      <c r="G26" s="16" t="s">
        <v>22</v>
      </c>
      <c r="H26" s="45" t="s">
        <v>40</v>
      </c>
      <c r="I26" s="13">
        <v>200</v>
      </c>
      <c r="J26" s="17">
        <v>24686.9</v>
      </c>
      <c r="K26" s="25" t="e">
        <f t="shared" si="5"/>
        <v>#REF!</v>
      </c>
      <c r="L26" s="40" t="e">
        <f>K26-#REF!</f>
        <v>#REF!</v>
      </c>
    </row>
    <row r="27" spans="1:12" s="5" customFormat="1" ht="26.25" customHeight="1">
      <c r="A27" s="66" t="s">
        <v>27</v>
      </c>
      <c r="B27" s="58" t="s">
        <v>15</v>
      </c>
      <c r="C27" s="58" t="s">
        <v>12</v>
      </c>
      <c r="D27" s="59" t="s">
        <v>14</v>
      </c>
      <c r="E27" s="60" t="s">
        <v>21</v>
      </c>
      <c r="F27" s="61" t="s">
        <v>6</v>
      </c>
      <c r="G27" s="61" t="s">
        <v>22</v>
      </c>
      <c r="H27" s="45" t="s">
        <v>40</v>
      </c>
      <c r="I27" s="30">
        <v>240</v>
      </c>
      <c r="J27" s="41">
        <v>24686.9</v>
      </c>
      <c r="K27" s="26" t="e">
        <f>SUM(#REF!)</f>
        <v>#REF!</v>
      </c>
      <c r="L27" s="40" t="e">
        <f>K27-#REF!</f>
        <v>#REF!</v>
      </c>
    </row>
    <row r="28" spans="1:12" s="3" customFormat="1" ht="24">
      <c r="A28" s="46" t="s">
        <v>35</v>
      </c>
      <c r="B28" s="47" t="s">
        <v>15</v>
      </c>
      <c r="C28" s="47" t="s">
        <v>12</v>
      </c>
      <c r="D28" s="49" t="s">
        <v>14</v>
      </c>
      <c r="E28" s="49" t="s">
        <v>13</v>
      </c>
      <c r="F28" s="50" t="s">
        <v>6</v>
      </c>
      <c r="G28" s="50" t="s">
        <v>22</v>
      </c>
      <c r="H28" s="51" t="s">
        <v>7</v>
      </c>
      <c r="I28" s="51"/>
      <c r="J28" s="68">
        <v>2906.9</v>
      </c>
      <c r="K28" s="27" t="e">
        <f>K29+#REF!+K32</f>
        <v>#REF!</v>
      </c>
      <c r="L28" s="40" t="e">
        <f>K28-#REF!</f>
        <v>#REF!</v>
      </c>
    </row>
    <row r="29" spans="1:12" s="3" customFormat="1" ht="24">
      <c r="A29" s="52" t="s">
        <v>23</v>
      </c>
      <c r="B29" s="53" t="s">
        <v>15</v>
      </c>
      <c r="C29" s="53" t="s">
        <v>12</v>
      </c>
      <c r="D29" s="54" t="s">
        <v>14</v>
      </c>
      <c r="E29" s="55" t="s">
        <v>13</v>
      </c>
      <c r="F29" s="56" t="s">
        <v>6</v>
      </c>
      <c r="G29" s="56" t="s">
        <v>22</v>
      </c>
      <c r="H29" s="45" t="s">
        <v>24</v>
      </c>
      <c r="I29" s="45"/>
      <c r="J29" s="17">
        <v>145.30000000000001</v>
      </c>
      <c r="K29" s="24" t="e">
        <f t="shared" ref="K29:K30" si="6">K30</f>
        <v>#REF!</v>
      </c>
      <c r="L29" s="40" t="e">
        <f>K29-#REF!</f>
        <v>#REF!</v>
      </c>
    </row>
    <row r="30" spans="1:12" s="3" customFormat="1">
      <c r="A30" s="14" t="s">
        <v>8</v>
      </c>
      <c r="B30" s="53" t="s">
        <v>15</v>
      </c>
      <c r="C30" s="53" t="s">
        <v>12</v>
      </c>
      <c r="D30" s="54" t="s">
        <v>14</v>
      </c>
      <c r="E30" s="55" t="s">
        <v>13</v>
      </c>
      <c r="F30" s="56" t="s">
        <v>6</v>
      </c>
      <c r="G30" s="56" t="s">
        <v>22</v>
      </c>
      <c r="H30" s="45" t="s">
        <v>24</v>
      </c>
      <c r="I30" s="45" t="s">
        <v>9</v>
      </c>
      <c r="J30" s="17">
        <v>145.30000000000001</v>
      </c>
      <c r="K30" s="25" t="e">
        <f t="shared" si="6"/>
        <v>#REF!</v>
      </c>
      <c r="L30" s="40" t="e">
        <f>K30-#REF!</f>
        <v>#REF!</v>
      </c>
    </row>
    <row r="31" spans="1:12" s="3" customFormat="1" ht="22.5">
      <c r="A31" s="66" t="s">
        <v>27</v>
      </c>
      <c r="B31" s="19" t="s">
        <v>15</v>
      </c>
      <c r="C31" s="19" t="s">
        <v>12</v>
      </c>
      <c r="D31" s="20" t="s">
        <v>14</v>
      </c>
      <c r="E31" s="10" t="s">
        <v>13</v>
      </c>
      <c r="F31" s="11" t="s">
        <v>6</v>
      </c>
      <c r="G31" s="11" t="s">
        <v>22</v>
      </c>
      <c r="H31" s="12" t="s">
        <v>24</v>
      </c>
      <c r="I31" s="64">
        <v>240</v>
      </c>
      <c r="J31" s="63">
        <v>145.30000000000001</v>
      </c>
      <c r="K31" s="34" t="e">
        <f>#REF!</f>
        <v>#REF!</v>
      </c>
      <c r="L31" s="40" t="e">
        <f>K31-#REF!</f>
        <v>#REF!</v>
      </c>
    </row>
    <row r="32" spans="1:12" s="3" customFormat="1" ht="24">
      <c r="A32" s="52" t="s">
        <v>38</v>
      </c>
      <c r="B32" s="53" t="s">
        <v>15</v>
      </c>
      <c r="C32" s="53" t="s">
        <v>12</v>
      </c>
      <c r="D32" s="54" t="s">
        <v>14</v>
      </c>
      <c r="E32" s="55" t="s">
        <v>13</v>
      </c>
      <c r="F32" s="56" t="s">
        <v>6</v>
      </c>
      <c r="G32" s="56" t="s">
        <v>36</v>
      </c>
      <c r="H32" s="45" t="s">
        <v>37</v>
      </c>
      <c r="I32" s="45"/>
      <c r="J32" s="17">
        <v>2761.6</v>
      </c>
      <c r="K32" s="24" t="e">
        <f t="shared" ref="K32:K33" si="7">K33</f>
        <v>#REF!</v>
      </c>
      <c r="L32" s="40" t="e">
        <f>K32-#REF!</f>
        <v>#REF!</v>
      </c>
    </row>
    <row r="33" spans="1:12" s="3" customFormat="1">
      <c r="A33" s="14" t="s">
        <v>8</v>
      </c>
      <c r="B33" s="19" t="s">
        <v>15</v>
      </c>
      <c r="C33" s="19" t="s">
        <v>12</v>
      </c>
      <c r="D33" s="20" t="s">
        <v>14</v>
      </c>
      <c r="E33" s="10" t="s">
        <v>13</v>
      </c>
      <c r="F33" s="11" t="s">
        <v>6</v>
      </c>
      <c r="G33" s="11" t="s">
        <v>36</v>
      </c>
      <c r="H33" s="12" t="s">
        <v>37</v>
      </c>
      <c r="I33" s="45" t="s">
        <v>9</v>
      </c>
      <c r="J33" s="17">
        <v>2761.6</v>
      </c>
      <c r="K33" s="25" t="e">
        <f t="shared" si="7"/>
        <v>#REF!</v>
      </c>
      <c r="L33" s="40" t="e">
        <f>K33-#REF!</f>
        <v>#REF!</v>
      </c>
    </row>
    <row r="34" spans="1:12" s="3" customFormat="1" ht="22.5">
      <c r="A34" s="66" t="s">
        <v>27</v>
      </c>
      <c r="B34" s="19" t="s">
        <v>15</v>
      </c>
      <c r="C34" s="19" t="s">
        <v>12</v>
      </c>
      <c r="D34" s="20" t="s">
        <v>14</v>
      </c>
      <c r="E34" s="10" t="s">
        <v>13</v>
      </c>
      <c r="F34" s="11" t="s">
        <v>6</v>
      </c>
      <c r="G34" s="11" t="s">
        <v>36</v>
      </c>
      <c r="H34" s="12" t="s">
        <v>37</v>
      </c>
      <c r="I34" s="64">
        <v>240</v>
      </c>
      <c r="J34" s="41">
        <v>2761.6</v>
      </c>
      <c r="K34" s="26" t="e">
        <f>#REF!+#REF!+#REF!</f>
        <v>#REF!</v>
      </c>
      <c r="L34" s="40" t="e">
        <f>K34-#REF!</f>
        <v>#REF!</v>
      </c>
    </row>
  </sheetData>
  <mergeCells count="11">
    <mergeCell ref="J3:J5"/>
    <mergeCell ref="E7:H7"/>
    <mergeCell ref="E6:H6"/>
    <mergeCell ref="A1:J1"/>
    <mergeCell ref="A2:J2"/>
    <mergeCell ref="A3:A5"/>
    <mergeCell ref="B3:B5"/>
    <mergeCell ref="C3:C5"/>
    <mergeCell ref="D3:D5"/>
    <mergeCell ref="E3:H5"/>
    <mergeCell ref="I3:I5"/>
  </mergeCells>
  <pageMargins left="0.70866141732283472" right="0.70866141732283472" top="0.74803149606299213" bottom="0.74803149606299213" header="0.31496062992125984" footer="0.31496062992125984"/>
  <pageSetup paperSize="9" scale="76" fitToHeight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Zanina</cp:lastModifiedBy>
  <cp:lastPrinted>2019-05-13T07:25:17Z</cp:lastPrinted>
  <dcterms:created xsi:type="dcterms:W3CDTF">2015-07-23T12:09:20Z</dcterms:created>
  <dcterms:modified xsi:type="dcterms:W3CDTF">2019-05-23T09:15:18Z</dcterms:modified>
</cp:coreProperties>
</file>