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Лист1!$D$2:$D$393</definedName>
  </definedNames>
  <calcPr calcId="114210"/>
</workbook>
</file>

<file path=xl/calcChain.xml><?xml version="1.0" encoding="utf-8"?>
<calcChain xmlns="http://schemas.openxmlformats.org/spreadsheetml/2006/main">
  <c r="E346" i="1"/>
  <c r="E345"/>
  <c r="E344"/>
  <c r="E343"/>
  <c r="M341"/>
  <c r="L341"/>
  <c r="K341"/>
  <c r="J341"/>
  <c r="I341"/>
  <c r="G341"/>
  <c r="F341"/>
  <c r="E341"/>
  <c r="J110"/>
  <c r="J303"/>
  <c r="J371"/>
  <c r="J365"/>
  <c r="J212"/>
  <c r="J44"/>
  <c r="J389"/>
  <c r="I371"/>
  <c r="I365"/>
  <c r="I100"/>
  <c r="J311"/>
  <c r="K347"/>
  <c r="I9"/>
  <c r="I303"/>
  <c r="I188"/>
  <c r="I278"/>
  <c r="I212"/>
  <c r="I110"/>
  <c r="I44"/>
  <c r="I389"/>
  <c r="E13"/>
  <c r="E19"/>
  <c r="E315"/>
  <c r="E339"/>
  <c r="I364"/>
  <c r="L100"/>
  <c r="L94"/>
  <c r="G379"/>
  <c r="I379"/>
  <c r="K365"/>
  <c r="G365"/>
  <c r="F365"/>
  <c r="L364"/>
  <c r="L379"/>
  <c r="L365"/>
  <c r="L361"/>
  <c r="K364"/>
  <c r="J364"/>
  <c r="G364"/>
  <c r="F364"/>
  <c r="E364"/>
  <c r="M385"/>
  <c r="E384"/>
  <c r="E383"/>
  <c r="E382"/>
  <c r="E381"/>
  <c r="E379"/>
  <c r="M379"/>
  <c r="K379"/>
  <c r="J379"/>
  <c r="F379"/>
  <c r="E363"/>
  <c r="E378"/>
  <c r="E375"/>
  <c r="E376"/>
  <c r="E377"/>
  <c r="E373"/>
  <c r="M373"/>
  <c r="L373"/>
  <c r="K373"/>
  <c r="J373"/>
  <c r="I373"/>
  <c r="G373"/>
  <c r="F373"/>
  <c r="E372"/>
  <c r="E370"/>
  <c r="E369"/>
  <c r="M367"/>
  <c r="L367"/>
  <c r="K367"/>
  <c r="J367"/>
  <c r="G367"/>
  <c r="F367"/>
  <c r="E366"/>
  <c r="M361"/>
  <c r="E359"/>
  <c r="E358"/>
  <c r="E357"/>
  <c r="E356"/>
  <c r="E354"/>
  <c r="M354"/>
  <c r="L354"/>
  <c r="K354"/>
  <c r="J354"/>
  <c r="I354"/>
  <c r="G354"/>
  <c r="F354"/>
  <c r="M347"/>
  <c r="L347"/>
  <c r="J347"/>
  <c r="I347"/>
  <c r="G347"/>
  <c r="F347"/>
  <c r="E340"/>
  <c r="E338"/>
  <c r="E337"/>
  <c r="M335"/>
  <c r="L335"/>
  <c r="K335"/>
  <c r="J335"/>
  <c r="I335"/>
  <c r="G335"/>
  <c r="F335"/>
  <c r="I329"/>
  <c r="G317"/>
  <c r="I317"/>
  <c r="I323"/>
  <c r="E328"/>
  <c r="E327"/>
  <c r="E326"/>
  <c r="E325"/>
  <c r="M323"/>
  <c r="L323"/>
  <c r="K323"/>
  <c r="J323"/>
  <c r="G323"/>
  <c r="F323"/>
  <c r="E322"/>
  <c r="E321"/>
  <c r="E320"/>
  <c r="E319"/>
  <c r="E317"/>
  <c r="M317"/>
  <c r="L317"/>
  <c r="K317"/>
  <c r="J317"/>
  <c r="F317"/>
  <c r="G311"/>
  <c r="L311"/>
  <c r="K311"/>
  <c r="I311"/>
  <c r="F311"/>
  <c r="F304"/>
  <c r="F305"/>
  <c r="G304"/>
  <c r="G303"/>
  <c r="K303"/>
  <c r="L303"/>
  <c r="E316"/>
  <c r="L292"/>
  <c r="K292"/>
  <c r="J292"/>
  <c r="F286"/>
  <c r="J286"/>
  <c r="I286"/>
  <c r="K286"/>
  <c r="L286"/>
  <c r="E286"/>
  <c r="F280"/>
  <c r="L280"/>
  <c r="K280"/>
  <c r="J280"/>
  <c r="I280"/>
  <c r="L279"/>
  <c r="K279"/>
  <c r="J279"/>
  <c r="I279"/>
  <c r="F279"/>
  <c r="E279"/>
  <c r="M278"/>
  <c r="L278"/>
  <c r="K278"/>
  <c r="G278"/>
  <c r="F278"/>
  <c r="E278"/>
  <c r="M276"/>
  <c r="M277"/>
  <c r="L277"/>
  <c r="L276"/>
  <c r="L274"/>
  <c r="K277"/>
  <c r="J277"/>
  <c r="I277"/>
  <c r="G277"/>
  <c r="F277"/>
  <c r="E277"/>
  <c r="K276"/>
  <c r="J276"/>
  <c r="J274"/>
  <c r="I276"/>
  <c r="I301"/>
  <c r="I387"/>
  <c r="G276"/>
  <c r="F276"/>
  <c r="E291"/>
  <c r="E290"/>
  <c r="E289"/>
  <c r="E288"/>
  <c r="E285"/>
  <c r="E284"/>
  <c r="E283"/>
  <c r="E282"/>
  <c r="E261"/>
  <c r="E260"/>
  <c r="E259"/>
  <c r="E258"/>
  <c r="I256"/>
  <c r="E256"/>
  <c r="E255"/>
  <c r="E254"/>
  <c r="E253"/>
  <c r="E252"/>
  <c r="I250"/>
  <c r="E250"/>
  <c r="L213"/>
  <c r="K213"/>
  <c r="J213"/>
  <c r="I213"/>
  <c r="G213"/>
  <c r="F213"/>
  <c r="E213"/>
  <c r="L212"/>
  <c r="K212"/>
  <c r="L211"/>
  <c r="K211"/>
  <c r="K208"/>
  <c r="J211"/>
  <c r="I211"/>
  <c r="G212"/>
  <c r="F212"/>
  <c r="E212"/>
  <c r="G211"/>
  <c r="F211"/>
  <c r="F208"/>
  <c r="E231"/>
  <c r="E230"/>
  <c r="E229"/>
  <c r="E228"/>
  <c r="M226"/>
  <c r="L226"/>
  <c r="K226"/>
  <c r="J226"/>
  <c r="I226"/>
  <c r="F226"/>
  <c r="E225"/>
  <c r="E224"/>
  <c r="E223"/>
  <c r="E222"/>
  <c r="M220"/>
  <c r="L220"/>
  <c r="K220"/>
  <c r="J220"/>
  <c r="I220"/>
  <c r="F220"/>
  <c r="E219"/>
  <c r="E218"/>
  <c r="E217"/>
  <c r="E216"/>
  <c r="M214"/>
  <c r="L214"/>
  <c r="K214"/>
  <c r="J214"/>
  <c r="I214"/>
  <c r="F214"/>
  <c r="L184"/>
  <c r="K188"/>
  <c r="F188"/>
  <c r="K187"/>
  <c r="J187"/>
  <c r="J184"/>
  <c r="I187"/>
  <c r="I202"/>
  <c r="I184"/>
  <c r="G187"/>
  <c r="F187"/>
  <c r="E195"/>
  <c r="E194"/>
  <c r="E193"/>
  <c r="E192"/>
  <c r="M190"/>
  <c r="L190"/>
  <c r="K190"/>
  <c r="J190"/>
  <c r="I190"/>
  <c r="G190"/>
  <c r="F190"/>
  <c r="G110"/>
  <c r="G109"/>
  <c r="I109"/>
  <c r="I106"/>
  <c r="J136"/>
  <c r="J142"/>
  <c r="J148"/>
  <c r="J154"/>
  <c r="J160"/>
  <c r="I160"/>
  <c r="I154"/>
  <c r="I148"/>
  <c r="I142"/>
  <c r="F136"/>
  <c r="G136"/>
  <c r="I136"/>
  <c r="E138"/>
  <c r="E139"/>
  <c r="E140"/>
  <c r="E141"/>
  <c r="F142"/>
  <c r="E144"/>
  <c r="E145"/>
  <c r="E146"/>
  <c r="E147"/>
  <c r="F148"/>
  <c r="E150"/>
  <c r="E151"/>
  <c r="E152"/>
  <c r="E153"/>
  <c r="F154"/>
  <c r="E156"/>
  <c r="E157"/>
  <c r="E158"/>
  <c r="E159"/>
  <c r="F160"/>
  <c r="F124"/>
  <c r="M160"/>
  <c r="M154"/>
  <c r="M148"/>
  <c r="M142"/>
  <c r="M136"/>
  <c r="M130"/>
  <c r="E162"/>
  <c r="E163"/>
  <c r="E164"/>
  <c r="E165"/>
  <c r="E135"/>
  <c r="E134"/>
  <c r="E133"/>
  <c r="E132"/>
  <c r="I130"/>
  <c r="G130"/>
  <c r="F130"/>
  <c r="G44"/>
  <c r="G43"/>
  <c r="E43"/>
  <c r="E68"/>
  <c r="E69"/>
  <c r="E67"/>
  <c r="E66"/>
  <c r="E64"/>
  <c r="E63"/>
  <c r="E62"/>
  <c r="E61"/>
  <c r="E60"/>
  <c r="E58"/>
  <c r="L44"/>
  <c r="K44"/>
  <c r="F44"/>
  <c r="F40"/>
  <c r="I45"/>
  <c r="K45"/>
  <c r="G45"/>
  <c r="E57"/>
  <c r="E56"/>
  <c r="E55"/>
  <c r="E54"/>
  <c r="G52"/>
  <c r="E52"/>
  <c r="G9"/>
  <c r="F15"/>
  <c r="G15"/>
  <c r="I15"/>
  <c r="J15"/>
  <c r="K15"/>
  <c r="L15"/>
  <c r="M15"/>
  <c r="I305"/>
  <c r="I299"/>
  <c r="G124"/>
  <c r="I244"/>
  <c r="E244"/>
  <c r="I292"/>
  <c r="I70"/>
  <c r="I34"/>
  <c r="I28"/>
  <c r="I238"/>
  <c r="I232"/>
  <c r="J329"/>
  <c r="J301"/>
  <c r="J302"/>
  <c r="J304"/>
  <c r="J390"/>
  <c r="J106"/>
  <c r="J70"/>
  <c r="J34"/>
  <c r="J28"/>
  <c r="J9"/>
  <c r="J238"/>
  <c r="J232"/>
  <c r="E309"/>
  <c r="E308"/>
  <c r="E314"/>
  <c r="E302"/>
  <c r="E307"/>
  <c r="E313"/>
  <c r="E310"/>
  <c r="G22"/>
  <c r="F22"/>
  <c r="M22"/>
  <c r="G28"/>
  <c r="F28"/>
  <c r="K28"/>
  <c r="L28"/>
  <c r="M28"/>
  <c r="F112"/>
  <c r="G112"/>
  <c r="I112"/>
  <c r="F118"/>
  <c r="G118"/>
  <c r="I118"/>
  <c r="I124"/>
  <c r="F202"/>
  <c r="G202"/>
  <c r="M208"/>
  <c r="E104"/>
  <c r="E102"/>
  <c r="E103"/>
  <c r="E105"/>
  <c r="E100"/>
  <c r="E333"/>
  <c r="E331"/>
  <c r="E332"/>
  <c r="E334"/>
  <c r="F9"/>
  <c r="K9"/>
  <c r="L9"/>
  <c r="M9"/>
  <c r="E72"/>
  <c r="E73"/>
  <c r="E80"/>
  <c r="E86"/>
  <c r="E92"/>
  <c r="E98"/>
  <c r="E81"/>
  <c r="E93"/>
  <c r="E87"/>
  <c r="F99"/>
  <c r="E99"/>
  <c r="F34"/>
  <c r="G34"/>
  <c r="K34"/>
  <c r="L34"/>
  <c r="M34"/>
  <c r="F238"/>
  <c r="G238"/>
  <c r="K238"/>
  <c r="L238"/>
  <c r="M238"/>
  <c r="E238"/>
  <c r="F232"/>
  <c r="K232"/>
  <c r="L232"/>
  <c r="E232"/>
  <c r="K329"/>
  <c r="K301"/>
  <c r="K302"/>
  <c r="K304"/>
  <c r="K299"/>
  <c r="K70"/>
  <c r="L329"/>
  <c r="L301"/>
  <c r="L302"/>
  <c r="L304"/>
  <c r="L390"/>
  <c r="L70"/>
  <c r="G302"/>
  <c r="G305"/>
  <c r="M304"/>
  <c r="M303"/>
  <c r="M302"/>
  <c r="M301"/>
  <c r="G301"/>
  <c r="I302"/>
  <c r="F303"/>
  <c r="F302"/>
  <c r="F301"/>
  <c r="F299"/>
  <c r="M329"/>
  <c r="G329"/>
  <c r="F329"/>
  <c r="M311"/>
  <c r="M305"/>
  <c r="L305"/>
  <c r="K305"/>
  <c r="J305"/>
  <c r="E108"/>
  <c r="E116"/>
  <c r="F109"/>
  <c r="F70"/>
  <c r="F82"/>
  <c r="F111"/>
  <c r="E111"/>
  <c r="E114"/>
  <c r="M100"/>
  <c r="M94"/>
  <c r="G100"/>
  <c r="F100"/>
  <c r="G82"/>
  <c r="G76"/>
  <c r="G88"/>
  <c r="M88"/>
  <c r="M82"/>
  <c r="L88"/>
  <c r="K88"/>
  <c r="J88"/>
  <c r="I88"/>
  <c r="F88"/>
  <c r="E129"/>
  <c r="E128"/>
  <c r="E127"/>
  <c r="E126"/>
  <c r="E123"/>
  <c r="E122"/>
  <c r="E121"/>
  <c r="E120"/>
  <c r="E117"/>
  <c r="E115"/>
  <c r="E97"/>
  <c r="E96"/>
  <c r="L82"/>
  <c r="K82"/>
  <c r="J82"/>
  <c r="I82"/>
  <c r="E82"/>
  <c r="M76"/>
  <c r="L76"/>
  <c r="K76"/>
  <c r="J76"/>
  <c r="I76"/>
  <c r="F76"/>
  <c r="M70"/>
  <c r="G70"/>
  <c r="M202"/>
  <c r="L202"/>
  <c r="K202"/>
  <c r="J202"/>
  <c r="E297"/>
  <c r="E296"/>
  <c r="E295"/>
  <c r="E294"/>
  <c r="E249"/>
  <c r="E248"/>
  <c r="E247"/>
  <c r="E246"/>
  <c r="E243"/>
  <c r="E242"/>
  <c r="E241"/>
  <c r="E240"/>
  <c r="E237"/>
  <c r="E236"/>
  <c r="E235"/>
  <c r="E234"/>
  <c r="E210"/>
  <c r="E186"/>
  <c r="E91"/>
  <c r="E90"/>
  <c r="E85"/>
  <c r="E84"/>
  <c r="E79"/>
  <c r="E78"/>
  <c r="E51"/>
  <c r="E50"/>
  <c r="E49"/>
  <c r="E48"/>
  <c r="E42"/>
  <c r="E39"/>
  <c r="E38"/>
  <c r="E37"/>
  <c r="E36"/>
  <c r="E33"/>
  <c r="E31"/>
  <c r="E30"/>
  <c r="E27"/>
  <c r="E25"/>
  <c r="E24"/>
  <c r="E20"/>
  <c r="E18"/>
  <c r="E17"/>
  <c r="E14"/>
  <c r="E12"/>
  <c r="E11"/>
  <c r="E207"/>
  <c r="E206"/>
  <c r="E205"/>
  <c r="E204"/>
  <c r="E189"/>
  <c r="F46"/>
  <c r="E46"/>
  <c r="E32"/>
  <c r="E26"/>
  <c r="F110"/>
  <c r="E110"/>
  <c r="K361"/>
  <c r="J208"/>
  <c r="G274"/>
  <c r="I274"/>
  <c r="F274"/>
  <c r="F184"/>
  <c r="E280"/>
  <c r="E276"/>
  <c r="L208"/>
  <c r="E220"/>
  <c r="M124"/>
  <c r="M118"/>
  <c r="M112"/>
  <c r="M106"/>
  <c r="G184"/>
  <c r="L106"/>
  <c r="G299"/>
  <c r="E15"/>
  <c r="F390"/>
  <c r="K389"/>
  <c r="E22"/>
  <c r="E214"/>
  <c r="L299"/>
  <c r="L385"/>
  <c r="F361"/>
  <c r="E74"/>
  <c r="E329"/>
  <c r="E202"/>
  <c r="F106"/>
  <c r="G106"/>
  <c r="E106"/>
  <c r="E28"/>
  <c r="E9"/>
  <c r="E323"/>
  <c r="K388"/>
  <c r="E311"/>
  <c r="E305"/>
  <c r="E226"/>
  <c r="E211"/>
  <c r="E335"/>
  <c r="E301"/>
  <c r="E387"/>
  <c r="L389"/>
  <c r="G388"/>
  <c r="I388"/>
  <c r="E304"/>
  <c r="E75"/>
  <c r="E45"/>
  <c r="E390"/>
  <c r="E76"/>
  <c r="E88"/>
  <c r="M299"/>
  <c r="K390"/>
  <c r="E34"/>
  <c r="G40"/>
  <c r="E40"/>
  <c r="E190"/>
  <c r="E187"/>
  <c r="K184"/>
  <c r="K160"/>
  <c r="E160"/>
  <c r="I208"/>
  <c r="E208"/>
  <c r="K274"/>
  <c r="E274"/>
  <c r="E292"/>
  <c r="G390"/>
  <c r="G389"/>
  <c r="E188"/>
  <c r="J361"/>
  <c r="J299"/>
  <c r="E303"/>
  <c r="E347"/>
  <c r="K392"/>
  <c r="E70"/>
  <c r="G392"/>
  <c r="E365"/>
  <c r="E361"/>
  <c r="K154"/>
  <c r="K148"/>
  <c r="K142"/>
  <c r="K124"/>
  <c r="K118"/>
  <c r="I361"/>
  <c r="I385"/>
  <c r="F388"/>
  <c r="F389"/>
  <c r="F392"/>
  <c r="L388"/>
  <c r="L392"/>
  <c r="I390"/>
  <c r="E44"/>
  <c r="E109"/>
  <c r="E388"/>
  <c r="E371"/>
  <c r="E367"/>
  <c r="G361"/>
  <c r="F94"/>
  <c r="I367"/>
  <c r="J388"/>
  <c r="F385"/>
  <c r="E184"/>
  <c r="E299"/>
  <c r="E385"/>
  <c r="E148"/>
  <c r="E154"/>
  <c r="G385"/>
  <c r="I392"/>
  <c r="E124"/>
  <c r="J385"/>
  <c r="J392"/>
  <c r="K112"/>
  <c r="E118"/>
  <c r="K136"/>
  <c r="E142"/>
  <c r="E389"/>
  <c r="E392"/>
  <c r="K106"/>
  <c r="E112"/>
  <c r="K130"/>
  <c r="E130"/>
  <c r="E136"/>
  <c r="K100"/>
  <c r="K94"/>
  <c r="E94"/>
  <c r="K385"/>
</calcChain>
</file>

<file path=xl/sharedStrings.xml><?xml version="1.0" encoding="utf-8"?>
<sst xmlns="http://schemas.openxmlformats.org/spreadsheetml/2006/main" count="518" uniqueCount="143">
  <si>
    <t xml:space="preserve">Наименование </t>
  </si>
  <si>
    <t xml:space="preserve"> мероприятия </t>
  </si>
  <si>
    <t>Ответственный исполнитель, соисполнитель</t>
  </si>
  <si>
    <t xml:space="preserve">Источник  </t>
  </si>
  <si>
    <t xml:space="preserve">финансирования  </t>
  </si>
  <si>
    <t>Объем финансирования (руб.)</t>
  </si>
  <si>
    <t>Ожидаемые результаты реализации</t>
  </si>
  <si>
    <t>всего</t>
  </si>
  <si>
    <t>2021 г</t>
  </si>
  <si>
    <t>2022 г</t>
  </si>
  <si>
    <t>2023г</t>
  </si>
  <si>
    <t>2024 г</t>
  </si>
  <si>
    <t>2025 г</t>
  </si>
  <si>
    <t>2026 г</t>
  </si>
  <si>
    <t>2027 г</t>
  </si>
  <si>
    <t>Задача 1 программы: повышение интереса различных категорий населения к занятиям физической культурой и спортом</t>
  </si>
  <si>
    <t>1.1. Организация и проведение городских и Всероссийских массовых спортивных соревнований:</t>
  </si>
  <si>
    <t>- «Кросс нации»</t>
  </si>
  <si>
    <t>- «Лыжня России»</t>
  </si>
  <si>
    <t>- «Оранжевый мяч»</t>
  </si>
  <si>
    <t>- Всероссийский день ходьбы</t>
  </si>
  <si>
    <t xml:space="preserve">Итого             </t>
  </si>
  <si>
    <t>Увеличение доли занимающихся физической культурой и спортом; улучшение общего физического состояния населения</t>
  </si>
  <si>
    <t xml:space="preserve">в т.ч.:      </t>
  </si>
  <si>
    <t>Федеральный бюджет</t>
  </si>
  <si>
    <t>Областной бюджет</t>
  </si>
  <si>
    <t xml:space="preserve">Местный бюджет      </t>
  </si>
  <si>
    <t xml:space="preserve">Внеб.средства          </t>
  </si>
  <si>
    <t>1.2. Организация и проведение Спартакиады среди трудовых коллективов организаций города</t>
  </si>
  <si>
    <t>Увеличение численности работников организаций, занимающихся физической культурой и спортом; организация занятости в свободное от работы время</t>
  </si>
  <si>
    <t>Задача 2 программы  «развитие спортивной инфраструктуры и укрепление материально-технической базы муниципальных учреждений, осуществляющих работу с населением в сфере физической культуры и спорта»</t>
  </si>
  <si>
    <t xml:space="preserve">2.1 Содержание хоккейного корта и помещений для переодевания МОУ «СОШ №7»  </t>
  </si>
  <si>
    <t>ОФКиС,  МОУ «СОШ № 7»</t>
  </si>
  <si>
    <t>Приобщение к регулярным занятиям хоккеем с шайбой, использование для занятий физической культурой хоккейных кортов</t>
  </si>
  <si>
    <t>2.2. Поддержка спортивных общественных организаций, федераций по видам спорта</t>
  </si>
  <si>
    <t>ОФКиС, СФ</t>
  </si>
  <si>
    <t>Оказание помощи спортивным федерациям в проведении спортивных мероприятий, приобретении спортивного  инвентаря и оборудования</t>
  </si>
  <si>
    <t>2.3.Реконструкция стадиона для  МОУ «СОШ № 2»:</t>
  </si>
  <si>
    <t>подготовительные работы (корчевка);</t>
  </si>
  <si>
    <t>-устройство дренажа</t>
  </si>
  <si>
    <t>ОФКиС, МОУ «СОШ № 2»</t>
  </si>
  <si>
    <t>Улучшение технического состояния спортивного стадиона МОУ «СОШ № 2»</t>
  </si>
  <si>
    <t>2.4. Устройство спортивных объектов для МОУ «СОШ № 5»:</t>
  </si>
  <si>
    <t>ОФКиС, МОУ «СОШ №5»</t>
  </si>
  <si>
    <t xml:space="preserve">Внеб.средства     </t>
  </si>
  <si>
    <t>2.5. Ремонт спортивно-технической зоны  МОУ «СОШ № 1 г.Коряжмы»:</t>
  </si>
  <si>
    <t>ремонт картинговой трассы, новые участки:</t>
  </si>
  <si>
    <t>ОФКиС, МОУ «СОШ №1 г.Коряжмы», ДДТ</t>
  </si>
  <si>
    <t>Улучшение технического состояния картинговой трассы ФДОД «ДДТ» МОУ «СОШ № 1»</t>
  </si>
  <si>
    <t>Подтверждение соответствия объекта спорта требованиям техники безопасности</t>
  </si>
  <si>
    <t>МОУ «СОШ № 6»</t>
  </si>
  <si>
    <t>Укрепление материально-технической базы МОУ «СОШ № 6»</t>
  </si>
  <si>
    <t>2.11. Ремонт подвала под лыжную базу МОУ «СОШ № 7»</t>
  </si>
  <si>
    <t>МОУ «СОШ № 7»</t>
  </si>
  <si>
    <t>Укрепление материально-технической базы СОШ 7, увеличение численности занимающихся лыжным спортом</t>
  </si>
  <si>
    <t>2.12.Обустройство лыжероллерной трассы</t>
  </si>
  <si>
    <t>УСР</t>
  </si>
  <si>
    <t>Увеличение количества занимающихся лыжным спортом, обеспечение круглогодичных тренировок для лыжников</t>
  </si>
  <si>
    <t>2.13. Получение сертификата соответствия на лыжную трассу по ул. Набережной им.Н.Островского</t>
  </si>
  <si>
    <t>Увеличение количества участников соревнований; увеличение количества спортсменов-разрядников, победителей и призеров соревнований</t>
  </si>
  <si>
    <t>Повышение качества подготовки юных спортсменов по видам спорта; внедрение в образовательный процесс новых методических разработок и передовых технологий по подготовке спортсменов</t>
  </si>
  <si>
    <t>3.3 Ежегодное поощрение лучших спортсменов – учащихся общеобразовательных учреждений города</t>
  </si>
  <si>
    <t>ОФКиС</t>
  </si>
  <si>
    <t>Повышение качества подготовки спортсменов из числа учащихся общеобразовательных учреждений города, увеличение количества спортсменов-разрядников</t>
  </si>
  <si>
    <t>3.4. Ежегодное поощрение учителей физической культуры общеобразовательных учреждений города по итогам городской Спартакиады</t>
  </si>
  <si>
    <t>Повышение качества подготовки сборных команд общеобразовательных учреждений города к городской Спартакиаде и участию в областной Спартакиаде по видам спорта</t>
  </si>
  <si>
    <t>3.5. Медицинское обеспечение физкультурно-оздоровительных мероприятий и спортивных соревнований</t>
  </si>
  <si>
    <t>Профилактика спортивного травматизма, уменьшение числа полученных на соревнованиях травм</t>
  </si>
  <si>
    <t>3.6. Спортивно-реабилитационная группа для лиц с ОВЗ для занятий пауэрлифтингом</t>
  </si>
  <si>
    <t>Оценка физического состояния населения, и спортивной подготовленности в зависимости от возраста</t>
  </si>
  <si>
    <t xml:space="preserve">Всего по муниципальной программе   </t>
  </si>
  <si>
    <r>
      <t>·</t>
    </r>
    <r>
      <rPr>
        <sz val="7"/>
        <color indexed="8"/>
        <rFont val="Times New Roman"/>
        <family val="1"/>
        <charset val="204"/>
      </rPr>
      <t xml:space="preserve">         </t>
    </r>
    <r>
      <rPr>
        <sz val="10"/>
        <color indexed="8"/>
        <rFont val="Times New Roman"/>
        <family val="1"/>
        <charset val="204"/>
      </rPr>
      <t xml:space="preserve"> освещение баскетбольной площадки </t>
    </r>
  </si>
  <si>
    <r>
      <t>·</t>
    </r>
    <r>
      <rPr>
        <sz val="7"/>
        <color indexed="8"/>
        <rFont val="Times New Roman"/>
        <family val="1"/>
        <charset val="204"/>
      </rPr>
      <t xml:space="preserve">         </t>
    </r>
    <r>
      <rPr>
        <sz val="10"/>
        <color indexed="8"/>
        <rFont val="Times New Roman"/>
        <family val="1"/>
        <charset val="204"/>
      </rPr>
      <t>футбольное поле и круговые беговые дорожки</t>
    </r>
  </si>
  <si>
    <r>
      <t>·</t>
    </r>
    <r>
      <rPr>
        <sz val="7"/>
        <color indexed="8"/>
        <rFont val="Times New Roman"/>
        <family val="1"/>
        <charset val="204"/>
      </rPr>
      <t xml:space="preserve">         </t>
    </r>
    <r>
      <rPr>
        <sz val="10"/>
        <color indexed="8"/>
        <rFont val="Times New Roman"/>
        <family val="1"/>
        <charset val="204"/>
      </rPr>
      <t>асфальтирование новых участков картинговой трассы</t>
    </r>
  </si>
  <si>
    <r>
      <t>·</t>
    </r>
    <r>
      <rPr>
        <sz val="7"/>
        <color indexed="8"/>
        <rFont val="Times New Roman"/>
        <family val="1"/>
        <charset val="204"/>
      </rPr>
      <t xml:space="preserve">         </t>
    </r>
    <r>
      <rPr>
        <sz val="10"/>
        <color indexed="8"/>
        <rFont val="Times New Roman"/>
        <family val="1"/>
        <charset val="204"/>
      </rPr>
      <t>Приобретение защитных блоков для картинга</t>
    </r>
  </si>
  <si>
    <r>
      <t>·</t>
    </r>
    <r>
      <rPr>
        <sz val="7"/>
        <color indexed="8"/>
        <rFont val="Times New Roman"/>
        <family val="1"/>
        <charset val="204"/>
      </rPr>
      <t xml:space="preserve">         </t>
    </r>
    <r>
      <rPr>
        <sz val="10"/>
        <color indexed="8"/>
        <rFont val="Times New Roman"/>
        <family val="1"/>
        <charset val="204"/>
      </rPr>
      <t>Монтаж системы видеонаблюдения</t>
    </r>
  </si>
  <si>
    <r>
      <t>·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0"/>
        <color indexed="8"/>
        <rFont val="Times New Roman"/>
        <family val="1"/>
        <charset val="204"/>
      </rPr>
      <t>Поставка картов трековых для ФДОД «ДДТ» МОУ «СОШ № 1»</t>
    </r>
  </si>
  <si>
    <t>Улучшение технического состояния спортивного стадиона МОУ «СОШ № 5»</t>
  </si>
  <si>
    <t xml:space="preserve"> Легкоатлетическая майская эстафета</t>
  </si>
  <si>
    <t>2.10. Обустройство футбольного поля с искусственным газоном и площадки для сдачи норм ГТО               - разработка проектно-сметной документации</t>
  </si>
  <si>
    <t>ОФКиС, КСШ</t>
  </si>
  <si>
    <t>КСШ</t>
  </si>
  <si>
    <t>ОФКиС,КСШ, ОО, ДДТ, ДОСААФ</t>
  </si>
  <si>
    <t>Подготовка спортивного резерва для спортивных сборных команд РФ</t>
  </si>
  <si>
    <r>
      <t xml:space="preserve">· </t>
    </r>
    <r>
      <rPr>
        <sz val="10"/>
        <color indexed="8"/>
        <rFont val="Times New Roman"/>
        <family val="1"/>
        <charset val="204"/>
      </rPr>
      <t xml:space="preserve"> приобретение оборудования для площадки для сдачи нормативов ВФСК ГТО</t>
    </r>
  </si>
  <si>
    <t xml:space="preserve"> • площадка для сдачи нормативов ВФСК ГТО (подготовка основания)</t>
  </si>
  <si>
    <t>,</t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</si>
  <si>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замена дверных блоков Гоголя, 22 (зал дзюдо, зал бокса), по ул. Дыбцына, д.13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</si>
  <si>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 xml:space="preserve"> замена блоков оконных по ул. Дыбцына, д.13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</si>
  <si>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 xml:space="preserve"> капитальный ремонт (цоколь, отмостка) по ул. Дыбцына, д. 13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</si>
  <si>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 xml:space="preserve"> капитальный ремонт кровли по адресу: ул. Дыбцына д. 13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</si>
  <si>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капитальный ремонт труб водоснабжения ул. Дыбцына, д. 13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</si>
  <si>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капитальный ремонт узла учета холодного водоснабжения ул. Дыбцына, д. 13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</si>
  <si>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капитальный ремонт организованного водостока ул. Дыбцына, д. 13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</si>
  <si>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замена смесителей душевых в рамках капитального ремонта ул. Дыбцына, д. 13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</si>
  <si>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ремонт душевых и туалетов ул. Кутузова, 7 «а»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</si>
  <si>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Устройство универсальной спортивной площадки для МОУ «СОШ № 6»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</si>
  <si>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Обустройство  футбольного поля с искусственным покрытием (модернизация) на территории МОУ «СОШ № 6»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</si>
  <si>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обустройство беговых дорожек (модернизация) МОУ «СОШ № 6»</t>
    </r>
  </si>
  <si>
    <t>2.14. Обустройство спортивного объекта «Лыжный стадион»</t>
  </si>
  <si>
    <t>МОУ "СОШ № 3"</t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</si>
  <si>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модернизация футбольного поля</t>
    </r>
  </si>
  <si>
    <t>2.16. Подготовка лыжни на школьных стадионах</t>
  </si>
  <si>
    <t>3.1. Реализация календарного плана физкультурных мероприятий и спортивных мероприятий городского округа Архангельской области «Город Коряжма»: в т.ч.</t>
  </si>
  <si>
    <t>Задача 3 программы «повышение эффективности подготовки спортсменов и уровня их спортивного мастерства»</t>
  </si>
  <si>
    <r>
      <rPr>
        <sz val="10"/>
        <rFont val="SimSun"/>
      </rPr>
      <t>·</t>
    </r>
    <r>
      <rPr>
        <sz val="10"/>
        <rFont val="Times New Roman"/>
        <family val="1"/>
        <charset val="204"/>
      </rPr>
      <t>реализация календарного плана физкультурных мероприятий и спортивных мероприятий городского округа Архангельской области «Город Коряжма»</t>
    </r>
  </si>
  <si>
    <t>Задача 4 программы  «организация пропаганды физической культуры и спорта, как составляющей части здорового образа жизни»</t>
  </si>
  <si>
    <t>4.1. Проведение тестирования по нормативам ВФСК «ГТО» (в рамках муниципального задания МУ ДО «Коряжемская СШ»)</t>
  </si>
  <si>
    <t>5.3. Проведение тестирования по нормативам ВФСК «ГТО» (в рамках муниципального задания МУ ДО «Коряжемская СШ»)</t>
  </si>
  <si>
    <t xml:space="preserve">Приложение  2                               к муниципальной программе "Развитие физической культуры и спорта на территории городского округа Архангельской области "Город Коряжма" </t>
  </si>
  <si>
    <t>Развитие лыжного спорта</t>
  </si>
  <si>
    <t xml:space="preserve">ПЕРЕЧЕНЬ 
программных мероприятий муниципальной программы 
«Развитие физической культуры и спорта  на территории городского округа Архангельской области «Город Коряжма»
</t>
  </si>
  <si>
    <t>Ответственный исполнитель: отдел физической культуры и спорта управления социального развития администрации городского округа Архангельской области «Город Коряжма»</t>
  </si>
  <si>
    <t>Укрепление материально-технической базы МУ ДО «Коряжемская СШ»</t>
  </si>
  <si>
    <t>Подтверждение соответствия объекта спорта требованиям техники безопасност</t>
  </si>
  <si>
    <t>Увеличение количества занимающихся лыжным спортом</t>
  </si>
  <si>
    <t>2.6. Получение сертификатов соответствия на спортивный зал МУ ДО "Коряжемская СШ" по ул. им. Дыбцына, д.13</t>
  </si>
  <si>
    <t>2.7. Ремонтные работы в МУ ДО «Коряжемская СШ»:</t>
  </si>
  <si>
    <t xml:space="preserve">2.8. Приобретение спортивного инвентаря и оборудования для МУ ДО «Коряжемская СШ» </t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</si>
  <si>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 xml:space="preserve">приобретение спортивного инвентаря и оборудования для МУ ДО «Коряжемская СШ» </t>
    </r>
  </si>
  <si>
    <t>2.9. Устройство спортивных площадок для МОУ «СОШ № 6»</t>
  </si>
  <si>
    <r>
      <rPr>
        <sz val="10"/>
        <rFont val="SimSun"/>
      </rPr>
      <t>·</t>
    </r>
    <r>
      <rPr>
        <sz val="10"/>
        <rFont val="Times New Roman"/>
        <family val="1"/>
        <charset val="204"/>
      </rPr>
      <t>государственная поддержка МУ ДО "Коряжемскся СШ», входящего в систему спортивной подготовки</t>
    </r>
  </si>
  <si>
    <t>3.2 Повышение квалификации тренеров- преподавателей МУ ДО "Коряжемская СШ", обучение судей и контролеров-распорядителей</t>
  </si>
  <si>
    <t>Задача 5 подпрограммы «Обеспечение муниципального задания МУ ДО «Коряжемская спортивная школа»</t>
  </si>
  <si>
    <t>5. Финансовое обеспечение муниципального задания МУ ДО «Коряжемская СШ», в т.ч.</t>
  </si>
  <si>
    <t>5.1. Финансовое обеспечение муниципального задания МУ ДО «Коряжемская СШ»</t>
  </si>
  <si>
    <t>5.2.Государственная поддержка МУ ДО «Коряжемская СШ», входящего в систему спортивной подготовки</t>
  </si>
  <si>
    <t>ОФКиС,  КСШ</t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</si>
  <si>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государственная поддержка МУ ДО «Коряжемская СШ», входящего в систему спортивной подготовки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</si>
  <si>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модернизация баскетбольно-волейбольной площадки</t>
    </r>
  </si>
  <si>
    <t>Укрепление материально-технической базы СОШ 3, увеличение численности занимающихся физической культурой и спортом</t>
  </si>
  <si>
    <t>Укрепление материально-технической базы МУ ДО «КСШ»</t>
  </si>
  <si>
    <t>Улучшение технического состояния зданий МУ ДО «КСШ»</t>
  </si>
  <si>
    <t>2.15. Текущий ремонт стадиона спортивного (баскетбольная площадка) МОУ «СОШ № 3»</t>
  </si>
  <si>
    <t>в т. ч.</t>
  </si>
  <si>
    <t>Внеб.средства</t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</si>
  <si>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>замена и ремонт светильников (ул.Кутузова, д. 7"а")</t>
    </r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</si>
  <si>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 xml:space="preserve"> обустройство раздевалок (ул.Кутузова, д. 7"а")</t>
    </r>
  </si>
  <si>
    <t xml:space="preserve"> - приобретение металлопроката для установки ограждения</t>
  </si>
  <si>
    <t xml:space="preserve"> - оценка воздействия на водные биоресурсы и среду их обитания при замене труб водоотведения на лыжном стадионе</t>
  </si>
  <si>
    <r>
      <rPr>
        <sz val="10"/>
        <color indexed="8"/>
        <rFont val="SimSun"/>
      </rPr>
      <t>·</t>
    </r>
    <r>
      <rPr>
        <sz val="10"/>
        <color indexed="8"/>
        <rFont val="Times New Roman"/>
        <family val="1"/>
        <charset val="204"/>
      </rPr>
      <t xml:space="preserve"> косметический ремонт здания и обустройство душевых  ул.Кутузова, д. 7"а"</t>
    </r>
  </si>
  <si>
    <t xml:space="preserve">3.7. Присвоение второго и третьего спортивных разрядов, второй и третьей квалификационных категорий спортивным судьям (приобретение книжек и значков) </t>
  </si>
  <si>
    <t>Увеличение количества спортсмнов-разрядников, квалификационных спортивных судей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</si>
</sst>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Symbol"/>
      <family val="1"/>
      <charset val="2"/>
    </font>
    <font>
      <sz val="7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sz val="10"/>
      <color indexed="8"/>
      <name val="SimSun"/>
    </font>
    <font>
      <sz val="10"/>
      <name val="SimSun"/>
    </font>
    <font>
      <sz val="9"/>
      <color indexed="8"/>
      <name val="Calibri"/>
      <family val="2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5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/>
    <xf numFmtId="0" fontId="2" fillId="0" borderId="4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12" xfId="0" applyBorder="1"/>
    <xf numFmtId="0" fontId="10" fillId="0" borderId="13" xfId="0" applyFont="1" applyBorder="1" applyAlignment="1">
      <alignment horizontal="right" wrapText="1"/>
    </xf>
    <xf numFmtId="0" fontId="10" fillId="0" borderId="13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 wrapText="1"/>
    </xf>
    <xf numFmtId="0" fontId="2" fillId="3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16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0" fillId="0" borderId="13" xfId="0" applyFont="1" applyBorder="1" applyAlignment="1">
      <alignment vertical="top" wrapText="1"/>
    </xf>
    <xf numFmtId="0" fontId="0" fillId="0" borderId="2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92"/>
  <sheetViews>
    <sheetView tabSelected="1" zoomScale="96" zoomScaleNormal="96" workbookViewId="0">
      <pane ySplit="6" topLeftCell="A343" activePane="bottomLeft" state="frozen"/>
      <selection pane="bottomLeft" activeCell="M1" sqref="M1:O1"/>
    </sheetView>
  </sheetViews>
  <sheetFormatPr defaultRowHeight="15"/>
  <cols>
    <col min="1" max="1" width="28.28515625" customWidth="1"/>
    <col min="4" max="4" width="13.28515625" customWidth="1"/>
    <col min="5" max="5" width="15.7109375" customWidth="1"/>
    <col min="6" max="6" width="10.5703125" customWidth="1"/>
    <col min="8" max="8" width="3.140625" customWidth="1"/>
    <col min="9" max="9" width="11.42578125" bestFit="1" customWidth="1"/>
    <col min="10" max="10" width="10.85546875" customWidth="1"/>
    <col min="11" max="11" width="11" customWidth="1"/>
    <col min="12" max="12" width="11.28515625" customWidth="1"/>
    <col min="14" max="14" width="2.7109375" customWidth="1"/>
    <col min="15" max="15" width="21.140625" customWidth="1"/>
    <col min="18" max="18" width="12.5703125" customWidth="1"/>
    <col min="19" max="19" width="13.140625" customWidth="1"/>
  </cols>
  <sheetData>
    <row r="1" spans="1:19" ht="51" customHeight="1">
      <c r="M1" s="157"/>
      <c r="N1" s="157"/>
      <c r="O1" s="157"/>
    </row>
    <row r="2" spans="1:19" ht="79.5" customHeight="1">
      <c r="M2" s="167" t="s">
        <v>109</v>
      </c>
      <c r="N2" s="168"/>
      <c r="O2" s="168"/>
    </row>
    <row r="3" spans="1:19" ht="90" customHeight="1">
      <c r="D3" s="172" t="s">
        <v>111</v>
      </c>
      <c r="E3" s="173"/>
      <c r="F3" s="173"/>
      <c r="G3" s="173"/>
      <c r="H3" s="173"/>
      <c r="I3" s="173"/>
      <c r="J3" s="173"/>
      <c r="K3" s="173"/>
      <c r="L3" s="173"/>
      <c r="M3" s="49"/>
      <c r="N3" s="48"/>
      <c r="O3" s="48"/>
    </row>
    <row r="4" spans="1:19" ht="30.75" customHeight="1" thickBot="1">
      <c r="A4" s="174" t="s">
        <v>112</v>
      </c>
      <c r="B4" s="174"/>
      <c r="C4" s="174"/>
      <c r="D4" s="174"/>
      <c r="E4" s="174"/>
      <c r="F4" s="174"/>
      <c r="G4" s="174"/>
      <c r="H4" s="174"/>
      <c r="I4" s="174"/>
      <c r="M4" s="46"/>
      <c r="N4" s="47"/>
      <c r="O4" s="48"/>
    </row>
    <row r="5" spans="1:19" ht="15.75" thickBot="1">
      <c r="A5" s="1" t="s">
        <v>0</v>
      </c>
      <c r="B5" s="79" t="s">
        <v>2</v>
      </c>
      <c r="C5" s="80"/>
      <c r="D5" s="3" t="s">
        <v>3</v>
      </c>
      <c r="E5" s="60" t="s">
        <v>5</v>
      </c>
      <c r="F5" s="66"/>
      <c r="G5" s="66"/>
      <c r="H5" s="66"/>
      <c r="I5" s="66"/>
      <c r="J5" s="66"/>
      <c r="K5" s="66"/>
      <c r="L5" s="66"/>
      <c r="M5" s="66"/>
      <c r="N5" s="61"/>
      <c r="O5" s="83" t="s">
        <v>6</v>
      </c>
    </row>
    <row r="6" spans="1:19" ht="15.75" thickBot="1">
      <c r="A6" s="2" t="s">
        <v>1</v>
      </c>
      <c r="B6" s="81"/>
      <c r="C6" s="82"/>
      <c r="D6" s="4" t="s">
        <v>4</v>
      </c>
      <c r="E6" s="5" t="s">
        <v>7</v>
      </c>
      <c r="F6" s="5" t="s">
        <v>8</v>
      </c>
      <c r="G6" s="60" t="s">
        <v>9</v>
      </c>
      <c r="H6" s="61"/>
      <c r="I6" s="5" t="s">
        <v>10</v>
      </c>
      <c r="J6" s="5" t="s">
        <v>11</v>
      </c>
      <c r="K6" s="5" t="s">
        <v>12</v>
      </c>
      <c r="L6" s="18" t="s">
        <v>13</v>
      </c>
      <c r="M6" s="66" t="s">
        <v>14</v>
      </c>
      <c r="N6" s="61"/>
      <c r="O6" s="84"/>
    </row>
    <row r="7" spans="1:19" ht="15.75" thickBot="1">
      <c r="A7" s="6">
        <v>1</v>
      </c>
      <c r="B7" s="60">
        <v>2</v>
      </c>
      <c r="C7" s="61"/>
      <c r="D7" s="5">
        <v>3</v>
      </c>
      <c r="E7" s="5">
        <v>4</v>
      </c>
      <c r="F7" s="5">
        <v>5</v>
      </c>
      <c r="G7" s="60">
        <v>6</v>
      </c>
      <c r="H7" s="61"/>
      <c r="I7" s="5">
        <v>7</v>
      </c>
      <c r="J7" s="5">
        <v>8</v>
      </c>
      <c r="K7" s="5">
        <v>9</v>
      </c>
      <c r="L7" s="19">
        <v>10</v>
      </c>
      <c r="M7" s="66">
        <v>11</v>
      </c>
      <c r="N7" s="61"/>
      <c r="O7" s="5">
        <v>12</v>
      </c>
    </row>
    <row r="8" spans="1:19" ht="15.75" thickBot="1">
      <c r="A8" s="76" t="s">
        <v>15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8"/>
    </row>
    <row r="9" spans="1:19" ht="54" customHeight="1" thickBot="1">
      <c r="A9" s="7" t="s">
        <v>16</v>
      </c>
      <c r="B9" s="70" t="s">
        <v>80</v>
      </c>
      <c r="C9" s="71"/>
      <c r="D9" s="26" t="s">
        <v>21</v>
      </c>
      <c r="E9" s="21">
        <f>F9+G9+I9+J9+K9+L9+M9</f>
        <v>403894.99</v>
      </c>
      <c r="F9" s="22">
        <f>F11+F12+F13+F14</f>
        <v>61320.99</v>
      </c>
      <c r="G9" s="85">
        <f>G11+G12+G13+G14</f>
        <v>70000</v>
      </c>
      <c r="H9" s="86"/>
      <c r="I9" s="22">
        <f>SUM(I11:I14)</f>
        <v>76974</v>
      </c>
      <c r="J9" s="22">
        <f>J11+J12+J13+J14</f>
        <v>65200</v>
      </c>
      <c r="K9" s="22">
        <f>K11+K12+K13+K14</f>
        <v>65200</v>
      </c>
      <c r="L9" s="22">
        <f>L11+L12+L13+L14</f>
        <v>65200</v>
      </c>
      <c r="M9" s="85">
        <f>M11+M12+M13+M14</f>
        <v>0</v>
      </c>
      <c r="N9" s="86"/>
      <c r="O9" s="67" t="s">
        <v>22</v>
      </c>
      <c r="R9" s="28"/>
      <c r="S9" s="28"/>
    </row>
    <row r="10" spans="1:19" ht="26.25" thickBot="1">
      <c r="A10" s="8" t="s">
        <v>78</v>
      </c>
      <c r="B10" s="72"/>
      <c r="C10" s="73"/>
      <c r="D10" s="4" t="s">
        <v>23</v>
      </c>
      <c r="E10" s="60"/>
      <c r="F10" s="66"/>
      <c r="G10" s="66"/>
      <c r="H10" s="66"/>
      <c r="I10" s="66"/>
      <c r="J10" s="66"/>
      <c r="K10" s="66"/>
      <c r="L10" s="66"/>
      <c r="M10" s="66"/>
      <c r="N10" s="61"/>
      <c r="O10" s="68"/>
      <c r="S10" s="28"/>
    </row>
    <row r="11" spans="1:19" ht="20.25" customHeight="1" thickBot="1">
      <c r="A11" s="7" t="s">
        <v>17</v>
      </c>
      <c r="B11" s="72"/>
      <c r="C11" s="73"/>
      <c r="D11" s="4" t="s">
        <v>24</v>
      </c>
      <c r="E11" s="5">
        <f>F11+G11+I11+J11+K11+L11+M11</f>
        <v>0</v>
      </c>
      <c r="F11" s="10"/>
      <c r="G11" s="62"/>
      <c r="H11" s="63"/>
      <c r="I11" s="10"/>
      <c r="J11" s="10"/>
      <c r="K11" s="10"/>
      <c r="L11" s="10"/>
      <c r="M11" s="62"/>
      <c r="N11" s="63"/>
      <c r="O11" s="68"/>
      <c r="S11" s="28"/>
    </row>
    <row r="12" spans="1:19" ht="19.5" customHeight="1" thickBot="1">
      <c r="A12" s="7" t="s">
        <v>18</v>
      </c>
      <c r="B12" s="72"/>
      <c r="C12" s="73"/>
      <c r="D12" s="4" t="s">
        <v>25</v>
      </c>
      <c r="E12" s="5">
        <f>F12+G12+I12+J12+K12+L12+M12</f>
        <v>0</v>
      </c>
      <c r="F12" s="10"/>
      <c r="G12" s="62"/>
      <c r="H12" s="63"/>
      <c r="I12" s="10"/>
      <c r="J12" s="10"/>
      <c r="K12" s="10"/>
      <c r="L12" s="10"/>
      <c r="M12" s="62"/>
      <c r="N12" s="63"/>
      <c r="O12" s="68"/>
    </row>
    <row r="13" spans="1:19" ht="15.75" customHeight="1" thickBot="1">
      <c r="A13" s="8" t="s">
        <v>19</v>
      </c>
      <c r="B13" s="72"/>
      <c r="C13" s="73"/>
      <c r="D13" s="4" t="s">
        <v>26</v>
      </c>
      <c r="E13" s="5">
        <f>F13+G13+I13+J13+K13+L13+M13</f>
        <v>403894.99</v>
      </c>
      <c r="F13" s="10">
        <v>61320.99</v>
      </c>
      <c r="G13" s="62">
        <v>70000</v>
      </c>
      <c r="H13" s="63"/>
      <c r="I13" s="10">
        <v>76974</v>
      </c>
      <c r="J13" s="55">
        <v>65200</v>
      </c>
      <c r="K13" s="10">
        <v>65200</v>
      </c>
      <c r="L13" s="10">
        <v>65200</v>
      </c>
      <c r="M13" s="62">
        <v>0</v>
      </c>
      <c r="N13" s="63"/>
      <c r="O13" s="68"/>
    </row>
    <row r="14" spans="1:19" ht="15.75" thickBot="1">
      <c r="A14" s="9" t="s">
        <v>20</v>
      </c>
      <c r="B14" s="74"/>
      <c r="C14" s="75"/>
      <c r="D14" s="4" t="s">
        <v>27</v>
      </c>
      <c r="E14" s="5">
        <f>F14+G14+I14+J14+K14+L14+M14</f>
        <v>0</v>
      </c>
      <c r="F14" s="10"/>
      <c r="G14" s="62"/>
      <c r="H14" s="63"/>
      <c r="I14" s="10"/>
      <c r="J14" s="10"/>
      <c r="K14" s="10"/>
      <c r="L14" s="10"/>
      <c r="M14" s="62"/>
      <c r="N14" s="63"/>
      <c r="O14" s="69"/>
    </row>
    <row r="15" spans="1:19" ht="18.75" customHeight="1" thickBot="1">
      <c r="A15" s="87" t="s">
        <v>28</v>
      </c>
      <c r="B15" s="70" t="s">
        <v>80</v>
      </c>
      <c r="C15" s="71"/>
      <c r="D15" s="26" t="s">
        <v>21</v>
      </c>
      <c r="E15" s="21">
        <f>F15+G15+I15+J15+K15+L15+M15</f>
        <v>322975.99</v>
      </c>
      <c r="F15" s="22">
        <f>F17+F18+F19+F20</f>
        <v>68000</v>
      </c>
      <c r="G15" s="85">
        <f>G17+G18+G19+G20</f>
        <v>40000</v>
      </c>
      <c r="H15" s="86"/>
      <c r="I15" s="22">
        <f>I17+I18+I19+I20</f>
        <v>58975.99</v>
      </c>
      <c r="J15" s="22">
        <f>J17+J18+J19+J20</f>
        <v>52000</v>
      </c>
      <c r="K15" s="22">
        <f>K17+K18+K19+K20</f>
        <v>52000</v>
      </c>
      <c r="L15" s="22">
        <f>L17+L18+L19+L20</f>
        <v>52000</v>
      </c>
      <c r="M15" s="85">
        <f>M17+M18+M19+M20</f>
        <v>0</v>
      </c>
      <c r="N15" s="86"/>
      <c r="O15" s="67" t="s">
        <v>29</v>
      </c>
    </row>
    <row r="16" spans="1:19" ht="15.75" customHeight="1" thickBot="1">
      <c r="A16" s="88"/>
      <c r="B16" s="72"/>
      <c r="C16" s="73"/>
      <c r="D16" s="4" t="s">
        <v>23</v>
      </c>
      <c r="E16" s="60"/>
      <c r="F16" s="66"/>
      <c r="G16" s="66"/>
      <c r="H16" s="66"/>
      <c r="I16" s="66"/>
      <c r="J16" s="66"/>
      <c r="K16" s="66"/>
      <c r="L16" s="66"/>
      <c r="M16" s="66"/>
      <c r="N16" s="61"/>
      <c r="O16" s="68"/>
    </row>
    <row r="17" spans="1:15" ht="23.25" thickBot="1">
      <c r="A17" s="88"/>
      <c r="B17" s="72"/>
      <c r="C17" s="73"/>
      <c r="D17" s="4" t="s">
        <v>24</v>
      </c>
      <c r="E17" s="5">
        <f>F17+G17+I17+J17+K17+L17+M17</f>
        <v>0</v>
      </c>
      <c r="F17" s="10"/>
      <c r="G17" s="62"/>
      <c r="H17" s="63"/>
      <c r="I17" s="10"/>
      <c r="J17" s="10"/>
      <c r="K17" s="10"/>
      <c r="L17" s="10"/>
      <c r="M17" s="62"/>
      <c r="N17" s="63"/>
      <c r="O17" s="68"/>
    </row>
    <row r="18" spans="1:15" ht="23.25" thickBot="1">
      <c r="A18" s="88"/>
      <c r="B18" s="72"/>
      <c r="C18" s="73"/>
      <c r="D18" s="4" t="s">
        <v>25</v>
      </c>
      <c r="E18" s="5">
        <f>F18+G18+I18+J18+K18+L18+M18</f>
        <v>0</v>
      </c>
      <c r="F18" s="10"/>
      <c r="G18" s="62"/>
      <c r="H18" s="63"/>
      <c r="I18" s="10"/>
      <c r="J18" s="10"/>
      <c r="K18" s="10"/>
      <c r="L18" s="10"/>
      <c r="M18" s="62"/>
      <c r="N18" s="63"/>
      <c r="O18" s="68"/>
    </row>
    <row r="19" spans="1:15" ht="18" customHeight="1" thickBot="1">
      <c r="A19" s="88"/>
      <c r="B19" s="72"/>
      <c r="C19" s="73"/>
      <c r="D19" s="4" t="s">
        <v>26</v>
      </c>
      <c r="E19" s="5">
        <f>F19+G19+I19+J19+K19+L19+M19</f>
        <v>322975.99</v>
      </c>
      <c r="F19" s="10">
        <v>68000</v>
      </c>
      <c r="G19" s="62">
        <v>40000</v>
      </c>
      <c r="H19" s="63"/>
      <c r="I19" s="10">
        <v>58975.99</v>
      </c>
      <c r="J19" s="55">
        <v>52000</v>
      </c>
      <c r="K19" s="10">
        <v>52000</v>
      </c>
      <c r="L19" s="10">
        <v>52000</v>
      </c>
      <c r="M19" s="62">
        <v>0</v>
      </c>
      <c r="N19" s="63"/>
      <c r="O19" s="68"/>
    </row>
    <row r="20" spans="1:15" ht="30" customHeight="1" thickBot="1">
      <c r="A20" s="89"/>
      <c r="B20" s="74"/>
      <c r="C20" s="75"/>
      <c r="D20" s="4" t="s">
        <v>27</v>
      </c>
      <c r="E20" s="5">
        <f>F20+G20+I20+J20+K20+L20+M20</f>
        <v>0</v>
      </c>
      <c r="F20" s="10"/>
      <c r="G20" s="62"/>
      <c r="H20" s="63"/>
      <c r="I20" s="10"/>
      <c r="J20" s="10"/>
      <c r="K20" s="10"/>
      <c r="L20" s="10"/>
      <c r="M20" s="62"/>
      <c r="N20" s="63"/>
      <c r="O20" s="69"/>
    </row>
    <row r="21" spans="1:15" ht="25.5" customHeight="1" thickBot="1">
      <c r="A21" s="76" t="s">
        <v>30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8"/>
    </row>
    <row r="22" spans="1:15" ht="16.5" customHeight="1" thickBot="1">
      <c r="A22" s="67" t="s">
        <v>31</v>
      </c>
      <c r="B22" s="70" t="s">
        <v>32</v>
      </c>
      <c r="C22" s="71"/>
      <c r="D22" s="26" t="s">
        <v>21</v>
      </c>
      <c r="E22" s="21">
        <f>F22+G22+I22+J22+K22+L22+M22</f>
        <v>1512500</v>
      </c>
      <c r="F22" s="22">
        <f>F24+F25+F26+F27</f>
        <v>247000</v>
      </c>
      <c r="G22" s="85">
        <f>G26+G25+G24+G27</f>
        <v>249500</v>
      </c>
      <c r="H22" s="86"/>
      <c r="I22" s="22">
        <v>300000</v>
      </c>
      <c r="J22" s="22">
        <v>236000</v>
      </c>
      <c r="K22" s="22">
        <v>240000</v>
      </c>
      <c r="L22" s="22">
        <v>240000</v>
      </c>
      <c r="M22" s="85">
        <f>M26+M25+M24+M27</f>
        <v>0</v>
      </c>
      <c r="N22" s="86"/>
      <c r="O22" s="67" t="s">
        <v>33</v>
      </c>
    </row>
    <row r="23" spans="1:15" ht="15.75" thickBot="1">
      <c r="A23" s="68"/>
      <c r="B23" s="72"/>
      <c r="C23" s="73"/>
      <c r="D23" s="4" t="s">
        <v>23</v>
      </c>
      <c r="E23" s="60"/>
      <c r="F23" s="66"/>
      <c r="G23" s="66"/>
      <c r="H23" s="66"/>
      <c r="I23" s="66"/>
      <c r="J23" s="66"/>
      <c r="K23" s="66"/>
      <c r="L23" s="66"/>
      <c r="M23" s="66"/>
      <c r="N23" s="61"/>
      <c r="O23" s="68"/>
    </row>
    <row r="24" spans="1:15" ht="23.25" thickBot="1">
      <c r="A24" s="68"/>
      <c r="B24" s="72"/>
      <c r="C24" s="73"/>
      <c r="D24" s="4" t="s">
        <v>24</v>
      </c>
      <c r="E24" s="5">
        <f>F24+G24+I24+J24+K24+L24+M24</f>
        <v>0</v>
      </c>
      <c r="F24" s="10"/>
      <c r="G24" s="62"/>
      <c r="H24" s="63"/>
      <c r="I24" s="10"/>
      <c r="J24" s="10"/>
      <c r="K24" s="10"/>
      <c r="L24" s="10"/>
      <c r="M24" s="62"/>
      <c r="N24" s="63"/>
      <c r="O24" s="68"/>
    </row>
    <row r="25" spans="1:15" ht="23.25" thickBot="1">
      <c r="A25" s="68"/>
      <c r="B25" s="72"/>
      <c r="C25" s="73"/>
      <c r="D25" s="4" t="s">
        <v>25</v>
      </c>
      <c r="E25" s="5">
        <f>F25+G25+I25+J25+K25+L25+M25</f>
        <v>0</v>
      </c>
      <c r="F25" s="10"/>
      <c r="G25" s="62"/>
      <c r="H25" s="63"/>
      <c r="I25" s="10"/>
      <c r="J25" s="10"/>
      <c r="K25" s="10"/>
      <c r="L25" s="10"/>
      <c r="M25" s="62"/>
      <c r="N25" s="63"/>
      <c r="O25" s="68"/>
    </row>
    <row r="26" spans="1:15" ht="14.25" customHeight="1" thickBot="1">
      <c r="A26" s="68"/>
      <c r="B26" s="72"/>
      <c r="C26" s="73"/>
      <c r="D26" s="4" t="s">
        <v>26</v>
      </c>
      <c r="E26" s="5">
        <f>F26+G26+I26+J26+K26+L26+M26</f>
        <v>1512500</v>
      </c>
      <c r="F26" s="10">
        <v>247000</v>
      </c>
      <c r="G26" s="62">
        <v>249500</v>
      </c>
      <c r="H26" s="63"/>
      <c r="I26" s="10">
        <v>300000</v>
      </c>
      <c r="J26" s="55">
        <v>236000</v>
      </c>
      <c r="K26" s="10">
        <v>240000</v>
      </c>
      <c r="L26" s="10">
        <v>240000</v>
      </c>
      <c r="M26" s="62">
        <v>0</v>
      </c>
      <c r="N26" s="63"/>
      <c r="O26" s="68"/>
    </row>
    <row r="27" spans="1:15" ht="15.75" thickBot="1">
      <c r="A27" s="69"/>
      <c r="B27" s="74"/>
      <c r="C27" s="75"/>
      <c r="D27" s="4" t="s">
        <v>27</v>
      </c>
      <c r="E27" s="5">
        <f>F27+G27+I27+J27+K27+L27+M27</f>
        <v>0</v>
      </c>
      <c r="F27" s="10"/>
      <c r="G27" s="62"/>
      <c r="H27" s="63"/>
      <c r="I27" s="10"/>
      <c r="J27" s="10"/>
      <c r="K27" s="10"/>
      <c r="L27" s="10"/>
      <c r="M27" s="62"/>
      <c r="N27" s="63"/>
      <c r="O27" s="69"/>
    </row>
    <row r="28" spans="1:15" ht="15" customHeight="1" thickBot="1">
      <c r="A28" s="87" t="s">
        <v>34</v>
      </c>
      <c r="B28" s="70" t="s">
        <v>35</v>
      </c>
      <c r="C28" s="71"/>
      <c r="D28" s="23" t="s">
        <v>21</v>
      </c>
      <c r="E28" s="24">
        <f>F28+G28+I28+J28+K28+L28+M28</f>
        <v>380000</v>
      </c>
      <c r="F28" s="25">
        <f>F30+F31+F32+F33</f>
        <v>200000</v>
      </c>
      <c r="G28" s="85">
        <f>G30+G31+G32+G33</f>
        <v>0</v>
      </c>
      <c r="H28" s="86"/>
      <c r="I28" s="25">
        <f>I30+I31+I32+I33</f>
        <v>100000</v>
      </c>
      <c r="J28" s="25">
        <f>J30+J31+J32+J33</f>
        <v>0</v>
      </c>
      <c r="K28" s="25">
        <f>K30+K31+K32+K33</f>
        <v>0</v>
      </c>
      <c r="L28" s="25">
        <f>L30+L31+L32+L33</f>
        <v>80000</v>
      </c>
      <c r="M28" s="85">
        <f>M30+M31+M32+M33</f>
        <v>0</v>
      </c>
      <c r="N28" s="86"/>
      <c r="O28" s="67" t="s">
        <v>36</v>
      </c>
    </row>
    <row r="29" spans="1:15" ht="15.75" thickBot="1">
      <c r="A29" s="88"/>
      <c r="B29" s="72"/>
      <c r="C29" s="73"/>
      <c r="D29" s="4" t="s">
        <v>23</v>
      </c>
      <c r="E29" s="60"/>
      <c r="F29" s="66"/>
      <c r="G29" s="66"/>
      <c r="H29" s="66"/>
      <c r="I29" s="66"/>
      <c r="J29" s="66"/>
      <c r="K29" s="66"/>
      <c r="L29" s="66"/>
      <c r="M29" s="66"/>
      <c r="N29" s="61"/>
      <c r="O29" s="68"/>
    </row>
    <row r="30" spans="1:15" ht="23.25" thickBot="1">
      <c r="A30" s="88"/>
      <c r="B30" s="72"/>
      <c r="C30" s="73"/>
      <c r="D30" s="4" t="s">
        <v>24</v>
      </c>
      <c r="E30" s="5">
        <f>F30+G30+I30+J30+K30+L30+M30</f>
        <v>0</v>
      </c>
      <c r="F30" s="10"/>
      <c r="G30" s="62"/>
      <c r="H30" s="63"/>
      <c r="I30" s="10"/>
      <c r="J30" s="10"/>
      <c r="K30" s="10"/>
      <c r="L30" s="10"/>
      <c r="M30" s="62"/>
      <c r="N30" s="63"/>
      <c r="O30" s="68"/>
    </row>
    <row r="31" spans="1:15" ht="23.25" thickBot="1">
      <c r="A31" s="88"/>
      <c r="B31" s="72"/>
      <c r="C31" s="73"/>
      <c r="D31" s="4" t="s">
        <v>25</v>
      </c>
      <c r="E31" s="5">
        <f>F31+G31+I31+J31+K31+L31+M31</f>
        <v>0</v>
      </c>
      <c r="F31" s="10"/>
      <c r="G31" s="62"/>
      <c r="H31" s="63"/>
      <c r="I31" s="10"/>
      <c r="J31" s="10"/>
      <c r="K31" s="10"/>
      <c r="L31" s="10"/>
      <c r="M31" s="62"/>
      <c r="N31" s="63"/>
      <c r="O31" s="68"/>
    </row>
    <row r="32" spans="1:15" ht="12" customHeight="1" thickBot="1">
      <c r="A32" s="88"/>
      <c r="B32" s="72"/>
      <c r="C32" s="73"/>
      <c r="D32" s="4" t="s">
        <v>26</v>
      </c>
      <c r="E32" s="5">
        <f>F32+G32+I32+J32+K32+L32+M32</f>
        <v>380000</v>
      </c>
      <c r="F32" s="10">
        <v>200000</v>
      </c>
      <c r="G32" s="62">
        <v>0</v>
      </c>
      <c r="H32" s="63"/>
      <c r="I32" s="10">
        <v>100000</v>
      </c>
      <c r="J32" s="10">
        <v>0</v>
      </c>
      <c r="K32" s="10">
        <v>0</v>
      </c>
      <c r="L32" s="10">
        <v>80000</v>
      </c>
      <c r="M32" s="62">
        <v>0</v>
      </c>
      <c r="N32" s="63"/>
      <c r="O32" s="68"/>
    </row>
    <row r="33" spans="1:15" ht="15.75" thickBot="1">
      <c r="A33" s="89"/>
      <c r="B33" s="74"/>
      <c r="C33" s="75"/>
      <c r="D33" s="4" t="s">
        <v>27</v>
      </c>
      <c r="E33" s="5">
        <f>F33+G33+I33+J33+K33+L33+M33</f>
        <v>0</v>
      </c>
      <c r="F33" s="5"/>
      <c r="G33" s="60"/>
      <c r="H33" s="61"/>
      <c r="I33" s="5"/>
      <c r="J33" s="5"/>
      <c r="K33" s="5"/>
      <c r="L33" s="5"/>
      <c r="M33" s="60"/>
      <c r="N33" s="61"/>
      <c r="O33" s="69"/>
    </row>
    <row r="34" spans="1:15" ht="26.25" thickBot="1">
      <c r="A34" s="7" t="s">
        <v>37</v>
      </c>
      <c r="B34" s="72" t="s">
        <v>40</v>
      </c>
      <c r="C34" s="73"/>
      <c r="D34" s="20" t="s">
        <v>21</v>
      </c>
      <c r="E34" s="21">
        <f>F34+G34+I34+J34+K34+L34+M34</f>
        <v>0</v>
      </c>
      <c r="F34" s="21">
        <f>F36+F37+F38+F39</f>
        <v>0</v>
      </c>
      <c r="G34" s="64">
        <f>G36+G37+G38+G39</f>
        <v>0</v>
      </c>
      <c r="H34" s="65"/>
      <c r="I34" s="21">
        <f>I36+I37+I38+I39</f>
        <v>0</v>
      </c>
      <c r="J34" s="21">
        <f>J36+J37+J38+J39</f>
        <v>0</v>
      </c>
      <c r="K34" s="21">
        <f>K36+K37+K38+K39</f>
        <v>0</v>
      </c>
      <c r="L34" s="21">
        <f>L36+L37+L38+L39</f>
        <v>0</v>
      </c>
      <c r="M34" s="64">
        <f>M36+M37+M38+M39</f>
        <v>0</v>
      </c>
      <c r="N34" s="65"/>
      <c r="O34" s="68" t="s">
        <v>41</v>
      </c>
    </row>
    <row r="35" spans="1:15" ht="27" customHeight="1" thickBot="1">
      <c r="A35" s="8" t="s">
        <v>38</v>
      </c>
      <c r="B35" s="72"/>
      <c r="C35" s="73"/>
      <c r="D35" s="12" t="s">
        <v>23</v>
      </c>
      <c r="E35" s="60"/>
      <c r="F35" s="66"/>
      <c r="G35" s="66"/>
      <c r="H35" s="66"/>
      <c r="I35" s="66"/>
      <c r="J35" s="66"/>
      <c r="K35" s="66"/>
      <c r="L35" s="66"/>
      <c r="M35" s="66"/>
      <c r="N35" s="61"/>
      <c r="O35" s="68"/>
    </row>
    <row r="36" spans="1:15" ht="23.25" thickBot="1">
      <c r="A36" s="7" t="s">
        <v>39</v>
      </c>
      <c r="B36" s="72"/>
      <c r="C36" s="73"/>
      <c r="D36" s="12" t="s">
        <v>24</v>
      </c>
      <c r="E36" s="5">
        <f>F36+G36+I36+J36+K36+L36+M36</f>
        <v>0</v>
      </c>
      <c r="F36" s="5"/>
      <c r="G36" s="60"/>
      <c r="H36" s="61"/>
      <c r="I36" s="5"/>
      <c r="J36" s="5"/>
      <c r="K36" s="5"/>
      <c r="L36" s="5"/>
      <c r="M36" s="60"/>
      <c r="N36" s="61"/>
      <c r="O36" s="68"/>
    </row>
    <row r="37" spans="1:15" ht="23.25" thickBot="1">
      <c r="A37" s="13"/>
      <c r="B37" s="72"/>
      <c r="C37" s="73"/>
      <c r="D37" s="12" t="s">
        <v>25</v>
      </c>
      <c r="E37" s="5">
        <f>F37+G37+I37+J37+K37+L37+M37</f>
        <v>0</v>
      </c>
      <c r="F37" s="5"/>
      <c r="G37" s="60"/>
      <c r="H37" s="61"/>
      <c r="I37" s="5"/>
      <c r="J37" s="5"/>
      <c r="K37" s="5"/>
      <c r="L37" s="5"/>
      <c r="M37" s="60"/>
      <c r="N37" s="61"/>
      <c r="O37" s="68"/>
    </row>
    <row r="38" spans="1:15" ht="15.75" customHeight="1" thickBot="1">
      <c r="A38" s="13"/>
      <c r="B38" s="72"/>
      <c r="C38" s="73"/>
      <c r="D38" s="12" t="s">
        <v>26</v>
      </c>
      <c r="E38" s="5">
        <f>F38+G38+I38+J38+K38+L38+M38</f>
        <v>0</v>
      </c>
      <c r="F38" s="5"/>
      <c r="G38" s="60"/>
      <c r="H38" s="61"/>
      <c r="I38" s="5"/>
      <c r="J38" s="5"/>
      <c r="K38" s="5"/>
      <c r="L38" s="5"/>
      <c r="M38" s="60"/>
      <c r="N38" s="61"/>
      <c r="O38" s="68"/>
    </row>
    <row r="39" spans="1:15" ht="15.75" thickBot="1">
      <c r="A39" s="14"/>
      <c r="B39" s="74"/>
      <c r="C39" s="75"/>
      <c r="D39" s="12" t="s">
        <v>27</v>
      </c>
      <c r="E39" s="5">
        <f>F39+G39+I39+J39+K39+L39+M39</f>
        <v>0</v>
      </c>
      <c r="F39" s="5"/>
      <c r="G39" s="60"/>
      <c r="H39" s="61"/>
      <c r="I39" s="5"/>
      <c r="J39" s="5"/>
      <c r="K39" s="5"/>
      <c r="L39" s="5"/>
      <c r="M39" s="60"/>
      <c r="N39" s="61"/>
      <c r="O39" s="69"/>
    </row>
    <row r="40" spans="1:15" ht="15.75" thickBot="1">
      <c r="A40" s="87" t="s">
        <v>42</v>
      </c>
      <c r="B40" s="102" t="s">
        <v>43</v>
      </c>
      <c r="C40" s="103"/>
      <c r="D40" s="20" t="s">
        <v>21</v>
      </c>
      <c r="E40" s="21">
        <f>F40+G40+I40+J40+K40+L40+M40</f>
        <v>9708902</v>
      </c>
      <c r="F40" s="22">
        <f>F42+F43+F44+F45</f>
        <v>124682</v>
      </c>
      <c r="G40" s="85">
        <f>SUM(G42:H45)</f>
        <v>9584220</v>
      </c>
      <c r="H40" s="86"/>
      <c r="I40" s="21"/>
      <c r="J40" s="51">
        <v>0</v>
      </c>
      <c r="K40" s="21"/>
      <c r="L40" s="21"/>
      <c r="M40" s="98"/>
      <c r="N40" s="99"/>
      <c r="O40" s="67" t="s">
        <v>77</v>
      </c>
    </row>
    <row r="41" spans="1:15" ht="15.75" thickBot="1">
      <c r="A41" s="88"/>
      <c r="B41" s="104"/>
      <c r="C41" s="105"/>
      <c r="D41" s="12" t="s">
        <v>23</v>
      </c>
      <c r="E41" s="5"/>
      <c r="F41" s="5"/>
      <c r="G41" s="60"/>
      <c r="H41" s="61"/>
      <c r="I41" s="5"/>
      <c r="J41" s="5"/>
      <c r="K41" s="5"/>
      <c r="L41" s="5"/>
      <c r="M41" s="60"/>
      <c r="N41" s="61"/>
      <c r="O41" s="68"/>
    </row>
    <row r="42" spans="1:15" ht="23.25" thickBot="1">
      <c r="A42" s="88"/>
      <c r="B42" s="104"/>
      <c r="C42" s="105"/>
      <c r="D42" s="12" t="s">
        <v>24</v>
      </c>
      <c r="E42" s="5">
        <f>F42+G42+I42+J42+K42+L42+M42</f>
        <v>0</v>
      </c>
      <c r="F42" s="5"/>
      <c r="G42" s="60"/>
      <c r="H42" s="61"/>
      <c r="I42" s="5"/>
      <c r="J42" s="5"/>
      <c r="K42" s="5"/>
      <c r="L42" s="5"/>
      <c r="M42" s="60"/>
      <c r="N42" s="61"/>
      <c r="O42" s="68"/>
    </row>
    <row r="43" spans="1:15" ht="23.25" thickBot="1">
      <c r="A43" s="88"/>
      <c r="B43" s="104"/>
      <c r="C43" s="105"/>
      <c r="D43" s="12" t="s">
        <v>25</v>
      </c>
      <c r="E43" s="5">
        <f>F43+G43+I43+J43+K43+L43+M43</f>
        <v>3500000</v>
      </c>
      <c r="F43" s="5"/>
      <c r="G43" s="60">
        <f>G67+G55+G49+G61</f>
        <v>3500000</v>
      </c>
      <c r="H43" s="61"/>
      <c r="I43" s="5"/>
      <c r="J43" s="5"/>
      <c r="K43" s="5"/>
      <c r="L43" s="5"/>
      <c r="M43" s="60"/>
      <c r="N43" s="61"/>
      <c r="O43" s="68"/>
    </row>
    <row r="44" spans="1:15" ht="12" customHeight="1" thickBot="1">
      <c r="A44" s="88"/>
      <c r="B44" s="104"/>
      <c r="C44" s="105"/>
      <c r="D44" s="12" t="s">
        <v>26</v>
      </c>
      <c r="E44" s="5">
        <f>F44+G44+I44+J44+K44+L44+M44</f>
        <v>1204682</v>
      </c>
      <c r="F44" s="5">
        <f>F50+F56+F62+F68</f>
        <v>124682</v>
      </c>
      <c r="G44" s="60">
        <f>G50+G56+G68+G62</f>
        <v>1080000</v>
      </c>
      <c r="H44" s="61"/>
      <c r="I44" s="5">
        <f>I50+I56+I62+I68</f>
        <v>0</v>
      </c>
      <c r="J44" s="5">
        <f>J50+J56+J62+J68</f>
        <v>0</v>
      </c>
      <c r="K44" s="5">
        <f>K50+K56+K62+K68</f>
        <v>0</v>
      </c>
      <c r="L44" s="5">
        <f>L50+L56+L62+L68</f>
        <v>0</v>
      </c>
      <c r="M44" s="60"/>
      <c r="N44" s="61"/>
      <c r="O44" s="68"/>
    </row>
    <row r="45" spans="1:15" ht="15.75" thickBot="1">
      <c r="A45" s="89"/>
      <c r="B45" s="104"/>
      <c r="C45" s="105"/>
      <c r="D45" s="12" t="s">
        <v>44</v>
      </c>
      <c r="E45" s="5">
        <f>F45+G45+I45+J45+K45+L45+M45</f>
        <v>5004220</v>
      </c>
      <c r="F45" s="5"/>
      <c r="G45" s="60">
        <f>G51+G57+G63+G69</f>
        <v>5004220</v>
      </c>
      <c r="H45" s="61"/>
      <c r="I45" s="60">
        <f>I51+I57+I63+I69</f>
        <v>0</v>
      </c>
      <c r="J45" s="61"/>
      <c r="K45" s="60">
        <f>K51+K57+K63+K69</f>
        <v>0</v>
      </c>
      <c r="L45" s="61"/>
      <c r="M45" s="60"/>
      <c r="N45" s="61"/>
      <c r="O45" s="68"/>
    </row>
    <row r="46" spans="1:15" ht="15.75" thickBot="1">
      <c r="A46" s="108" t="s">
        <v>71</v>
      </c>
      <c r="B46" s="104"/>
      <c r="C46" s="105"/>
      <c r="D46" s="12" t="s">
        <v>21</v>
      </c>
      <c r="E46" s="5">
        <f>F46+G46+I46+J46+K46+L46+M46</f>
        <v>124682</v>
      </c>
      <c r="F46" s="5">
        <f>F50</f>
        <v>124682</v>
      </c>
      <c r="G46" s="60"/>
      <c r="H46" s="61"/>
      <c r="I46" s="5"/>
      <c r="J46" s="5"/>
      <c r="K46" s="5"/>
      <c r="L46" s="5"/>
      <c r="M46" s="60"/>
      <c r="N46" s="61"/>
      <c r="O46" s="68"/>
    </row>
    <row r="47" spans="1:15" ht="15.75" thickBot="1">
      <c r="A47" s="109"/>
      <c r="B47" s="104"/>
      <c r="C47" s="105"/>
      <c r="D47" s="12" t="s">
        <v>23</v>
      </c>
      <c r="E47" s="60"/>
      <c r="F47" s="66"/>
      <c r="G47" s="66"/>
      <c r="H47" s="66"/>
      <c r="I47" s="66"/>
      <c r="J47" s="66"/>
      <c r="K47" s="66"/>
      <c r="L47" s="66"/>
      <c r="M47" s="66"/>
      <c r="N47" s="61"/>
      <c r="O47" s="68"/>
    </row>
    <row r="48" spans="1:15" ht="23.25" thickBot="1">
      <c r="A48" s="109"/>
      <c r="B48" s="104"/>
      <c r="C48" s="105"/>
      <c r="D48" s="12" t="s">
        <v>24</v>
      </c>
      <c r="E48" s="5">
        <f>F48+G48+I48+J48+K48+L48+M48</f>
        <v>0</v>
      </c>
      <c r="F48" s="5"/>
      <c r="G48" s="60"/>
      <c r="H48" s="61"/>
      <c r="I48" s="5"/>
      <c r="J48" s="5"/>
      <c r="K48" s="5"/>
      <c r="L48" s="5"/>
      <c r="M48" s="60"/>
      <c r="N48" s="61"/>
      <c r="O48" s="68"/>
    </row>
    <row r="49" spans="1:15" ht="23.25" thickBot="1">
      <c r="A49" s="109"/>
      <c r="B49" s="104"/>
      <c r="C49" s="105"/>
      <c r="D49" s="12" t="s">
        <v>25</v>
      </c>
      <c r="E49" s="5">
        <f>F49+G49+I49+J49+K49+L49+M49</f>
        <v>0</v>
      </c>
      <c r="F49" s="5"/>
      <c r="G49" s="60"/>
      <c r="H49" s="61"/>
      <c r="I49" s="5"/>
      <c r="J49" s="5"/>
      <c r="K49" s="5"/>
      <c r="L49" s="5"/>
      <c r="M49" s="60"/>
      <c r="N49" s="61"/>
      <c r="O49" s="68"/>
    </row>
    <row r="50" spans="1:15" ht="13.5" customHeight="1" thickBot="1">
      <c r="A50" s="109"/>
      <c r="B50" s="104"/>
      <c r="C50" s="105"/>
      <c r="D50" s="12" t="s">
        <v>26</v>
      </c>
      <c r="E50" s="5">
        <f>F50+G50+I50+J50+K50+L50+M50</f>
        <v>124682</v>
      </c>
      <c r="F50" s="10">
        <v>124682</v>
      </c>
      <c r="G50" s="100"/>
      <c r="H50" s="101"/>
      <c r="I50" s="11"/>
      <c r="J50" s="11"/>
      <c r="K50" s="11"/>
      <c r="L50" s="11"/>
      <c r="M50" s="100"/>
      <c r="N50" s="101"/>
      <c r="O50" s="68"/>
    </row>
    <row r="51" spans="1:15" ht="15.75" thickBot="1">
      <c r="A51" s="110"/>
      <c r="B51" s="104"/>
      <c r="C51" s="105"/>
      <c r="D51" s="12" t="s">
        <v>27</v>
      </c>
      <c r="E51" s="5">
        <f>F51+G51+I51+J51+K51+L51+M51</f>
        <v>0</v>
      </c>
      <c r="F51" s="11"/>
      <c r="G51" s="100"/>
      <c r="H51" s="101"/>
      <c r="I51" s="11"/>
      <c r="J51" s="11"/>
      <c r="K51" s="11"/>
      <c r="L51" s="11"/>
      <c r="M51" s="100"/>
      <c r="N51" s="101"/>
      <c r="O51" s="68"/>
    </row>
    <row r="52" spans="1:15" ht="15.75" thickBot="1">
      <c r="A52" s="108" t="s">
        <v>72</v>
      </c>
      <c r="B52" s="104"/>
      <c r="C52" s="105"/>
      <c r="D52" s="12" t="s">
        <v>21</v>
      </c>
      <c r="E52" s="5">
        <f>F52+G52+I52+J52+K52+L52+M52</f>
        <v>9584220</v>
      </c>
      <c r="F52" s="11"/>
      <c r="G52" s="62">
        <f>SUM(G54:H57)</f>
        <v>9584220</v>
      </c>
      <c r="H52" s="63"/>
      <c r="I52" s="5"/>
      <c r="J52" s="5"/>
      <c r="K52" s="5"/>
      <c r="L52" s="5"/>
      <c r="M52" s="60"/>
      <c r="N52" s="61"/>
      <c r="O52" s="68"/>
    </row>
    <row r="53" spans="1:15" ht="15.75" thickBot="1">
      <c r="A53" s="109"/>
      <c r="B53" s="104"/>
      <c r="C53" s="105"/>
      <c r="D53" s="12" t="s">
        <v>23</v>
      </c>
      <c r="E53" s="60"/>
      <c r="F53" s="66"/>
      <c r="G53" s="66"/>
      <c r="H53" s="66"/>
      <c r="I53" s="66"/>
      <c r="J53" s="66"/>
      <c r="K53" s="66"/>
      <c r="L53" s="66"/>
      <c r="M53" s="66"/>
      <c r="N53" s="61"/>
      <c r="O53" s="68"/>
    </row>
    <row r="54" spans="1:15" ht="23.25" thickBot="1">
      <c r="A54" s="109"/>
      <c r="B54" s="104"/>
      <c r="C54" s="105"/>
      <c r="D54" s="12" t="s">
        <v>24</v>
      </c>
      <c r="E54" s="5">
        <f t="shared" ref="E54:E69" si="0">F54+G54+I54+J54+K54+L54+M54</f>
        <v>0</v>
      </c>
      <c r="F54" s="11"/>
      <c r="G54" s="100"/>
      <c r="H54" s="101"/>
      <c r="I54" s="11"/>
      <c r="J54" s="11"/>
      <c r="K54" s="11"/>
      <c r="L54" s="11"/>
      <c r="M54" s="100"/>
      <c r="N54" s="101"/>
      <c r="O54" s="68"/>
    </row>
    <row r="55" spans="1:15" ht="23.25" thickBot="1">
      <c r="A55" s="109"/>
      <c r="B55" s="104"/>
      <c r="C55" s="105"/>
      <c r="D55" s="12" t="s">
        <v>25</v>
      </c>
      <c r="E55" s="5">
        <f t="shared" si="0"/>
        <v>3500000</v>
      </c>
      <c r="F55" s="11"/>
      <c r="G55" s="62">
        <v>3500000</v>
      </c>
      <c r="H55" s="63"/>
      <c r="I55" s="11"/>
      <c r="J55" s="11"/>
      <c r="K55" s="11"/>
      <c r="L55" s="11"/>
      <c r="M55" s="100"/>
      <c r="N55" s="101"/>
      <c r="O55" s="68"/>
    </row>
    <row r="56" spans="1:15" ht="15.75" thickBot="1">
      <c r="A56" s="109"/>
      <c r="B56" s="104"/>
      <c r="C56" s="105"/>
      <c r="D56" s="12" t="s">
        <v>26</v>
      </c>
      <c r="E56" s="5">
        <f t="shared" si="0"/>
        <v>1080000</v>
      </c>
      <c r="F56" s="11"/>
      <c r="G56" s="62">
        <v>1080000</v>
      </c>
      <c r="H56" s="63"/>
      <c r="I56" s="11"/>
      <c r="J56" s="11"/>
      <c r="K56" s="11"/>
      <c r="L56" s="11"/>
      <c r="M56" s="100"/>
      <c r="N56" s="101"/>
      <c r="O56" s="68"/>
    </row>
    <row r="57" spans="1:15" ht="15.75" thickBot="1">
      <c r="A57" s="110"/>
      <c r="B57" s="104"/>
      <c r="C57" s="105"/>
      <c r="D57" s="12" t="s">
        <v>27</v>
      </c>
      <c r="E57" s="5">
        <f t="shared" si="0"/>
        <v>5004220</v>
      </c>
      <c r="F57" s="5"/>
      <c r="G57" s="60">
        <v>5004220</v>
      </c>
      <c r="H57" s="61"/>
      <c r="I57" s="5"/>
      <c r="J57" s="5"/>
      <c r="K57" s="5"/>
      <c r="L57" s="5"/>
      <c r="M57" s="60"/>
      <c r="N57" s="61"/>
      <c r="O57" s="68"/>
    </row>
    <row r="58" spans="1:15" ht="15.75" thickBot="1">
      <c r="A58" s="90" t="s">
        <v>85</v>
      </c>
      <c r="B58" s="104"/>
      <c r="C58" s="105"/>
      <c r="D58" s="12" t="s">
        <v>21</v>
      </c>
      <c r="E58" s="5">
        <f t="shared" si="0"/>
        <v>0</v>
      </c>
      <c r="F58" s="11"/>
      <c r="G58" s="62"/>
      <c r="H58" s="63"/>
      <c r="I58" s="5"/>
      <c r="J58" s="5"/>
      <c r="K58" s="5"/>
      <c r="L58" s="5"/>
      <c r="M58" s="60"/>
      <c r="N58" s="61"/>
      <c r="O58" s="68"/>
    </row>
    <row r="59" spans="1:15" ht="15.75" thickBot="1">
      <c r="A59" s="111"/>
      <c r="B59" s="104"/>
      <c r="C59" s="105"/>
      <c r="D59" s="12" t="s">
        <v>23</v>
      </c>
      <c r="E59" s="60"/>
      <c r="F59" s="66"/>
      <c r="G59" s="66"/>
      <c r="H59" s="66"/>
      <c r="I59" s="66"/>
      <c r="J59" s="66"/>
      <c r="K59" s="66"/>
      <c r="L59" s="66"/>
      <c r="M59" s="66"/>
      <c r="N59" s="61"/>
      <c r="O59" s="68"/>
    </row>
    <row r="60" spans="1:15" ht="23.25" thickBot="1">
      <c r="A60" s="111"/>
      <c r="B60" s="104"/>
      <c r="C60" s="105"/>
      <c r="D60" s="12" t="s">
        <v>24</v>
      </c>
      <c r="E60" s="5">
        <f t="shared" si="0"/>
        <v>0</v>
      </c>
      <c r="F60" s="11"/>
      <c r="G60" s="100"/>
      <c r="H60" s="101"/>
      <c r="I60" s="11"/>
      <c r="J60" s="11"/>
      <c r="K60" s="11"/>
      <c r="L60" s="11"/>
      <c r="M60" s="100"/>
      <c r="N60" s="101"/>
      <c r="O60" s="68"/>
    </row>
    <row r="61" spans="1:15" ht="23.25" thickBot="1">
      <c r="A61" s="111"/>
      <c r="B61" s="104"/>
      <c r="C61" s="105"/>
      <c r="D61" s="12" t="s">
        <v>25</v>
      </c>
      <c r="E61" s="5">
        <f t="shared" si="0"/>
        <v>0</v>
      </c>
      <c r="F61" s="11"/>
      <c r="G61" s="62"/>
      <c r="H61" s="63"/>
      <c r="I61" s="11"/>
      <c r="J61" s="11"/>
      <c r="K61" s="11"/>
      <c r="L61" s="11"/>
      <c r="M61" s="100"/>
      <c r="N61" s="101"/>
      <c r="O61" s="68"/>
    </row>
    <row r="62" spans="1:15" ht="15.75" thickBot="1">
      <c r="A62" s="111"/>
      <c r="B62" s="104"/>
      <c r="C62" s="105"/>
      <c r="D62" s="12" t="s">
        <v>26</v>
      </c>
      <c r="E62" s="5">
        <f t="shared" si="0"/>
        <v>0</v>
      </c>
      <c r="F62" s="11"/>
      <c r="G62" s="62"/>
      <c r="H62" s="63"/>
      <c r="I62" s="11"/>
      <c r="J62" s="11"/>
      <c r="K62" s="11"/>
      <c r="L62" s="11"/>
      <c r="M62" s="100"/>
      <c r="N62" s="101"/>
      <c r="O62" s="68"/>
    </row>
    <row r="63" spans="1:15" ht="15.75" thickBot="1">
      <c r="A63" s="112"/>
      <c r="B63" s="104"/>
      <c r="C63" s="105"/>
      <c r="D63" s="12" t="s">
        <v>27</v>
      </c>
      <c r="E63" s="5">
        <f t="shared" si="0"/>
        <v>0</v>
      </c>
      <c r="F63" s="5"/>
      <c r="G63" s="60"/>
      <c r="H63" s="61"/>
      <c r="I63" s="5"/>
      <c r="J63" s="5"/>
      <c r="K63" s="5"/>
      <c r="L63" s="5"/>
      <c r="M63" s="60"/>
      <c r="N63" s="61"/>
      <c r="O63" s="68"/>
    </row>
    <row r="64" spans="1:15" ht="15.75" thickBot="1">
      <c r="A64" s="108" t="s">
        <v>84</v>
      </c>
      <c r="B64" s="104"/>
      <c r="C64" s="105"/>
      <c r="D64" s="12" t="s">
        <v>21</v>
      </c>
      <c r="E64" s="5">
        <f t="shared" si="0"/>
        <v>0</v>
      </c>
      <c r="F64" s="11"/>
      <c r="G64" s="62"/>
      <c r="H64" s="63"/>
      <c r="I64" s="5"/>
      <c r="J64" s="5"/>
      <c r="K64" s="5"/>
      <c r="L64" s="5"/>
      <c r="M64" s="60"/>
      <c r="N64" s="61"/>
      <c r="O64" s="68"/>
    </row>
    <row r="65" spans="1:15" ht="15.75" thickBot="1">
      <c r="A65" s="109"/>
      <c r="B65" s="104"/>
      <c r="C65" s="105"/>
      <c r="D65" s="12" t="s">
        <v>23</v>
      </c>
      <c r="E65" s="60"/>
      <c r="F65" s="66"/>
      <c r="G65" s="66"/>
      <c r="H65" s="66"/>
      <c r="I65" s="66"/>
      <c r="J65" s="66"/>
      <c r="K65" s="66"/>
      <c r="L65" s="66"/>
      <c r="M65" s="66"/>
      <c r="N65" s="61"/>
      <c r="O65" s="68"/>
    </row>
    <row r="66" spans="1:15" ht="23.25" thickBot="1">
      <c r="A66" s="109"/>
      <c r="B66" s="104"/>
      <c r="C66" s="105"/>
      <c r="D66" s="12" t="s">
        <v>24</v>
      </c>
      <c r="E66" s="5">
        <f t="shared" si="0"/>
        <v>0</v>
      </c>
      <c r="F66" s="11"/>
      <c r="G66" s="100"/>
      <c r="H66" s="101"/>
      <c r="I66" s="11"/>
      <c r="J66" s="11"/>
      <c r="K66" s="11"/>
      <c r="L66" s="11"/>
      <c r="M66" s="100"/>
      <c r="N66" s="101"/>
      <c r="O66" s="68"/>
    </row>
    <row r="67" spans="1:15" ht="23.25" thickBot="1">
      <c r="A67" s="109"/>
      <c r="B67" s="104"/>
      <c r="C67" s="105"/>
      <c r="D67" s="12" t="s">
        <v>25</v>
      </c>
      <c r="E67" s="5">
        <f t="shared" si="0"/>
        <v>0</v>
      </c>
      <c r="F67" s="11"/>
      <c r="G67" s="62"/>
      <c r="H67" s="63"/>
      <c r="I67" s="11"/>
      <c r="J67" s="11"/>
      <c r="K67" s="11"/>
      <c r="L67" s="11"/>
      <c r="M67" s="100"/>
      <c r="N67" s="101"/>
      <c r="O67" s="68"/>
    </row>
    <row r="68" spans="1:15" ht="15.75" thickBot="1">
      <c r="A68" s="109"/>
      <c r="B68" s="104"/>
      <c r="C68" s="105"/>
      <c r="D68" s="12" t="s">
        <v>26</v>
      </c>
      <c r="E68" s="5">
        <f t="shared" si="0"/>
        <v>0</v>
      </c>
      <c r="F68" s="11"/>
      <c r="G68" s="62"/>
      <c r="H68" s="63"/>
      <c r="I68" s="11"/>
      <c r="J68" s="56"/>
      <c r="K68" s="11"/>
      <c r="L68" s="11"/>
      <c r="M68" s="100"/>
      <c r="N68" s="101"/>
      <c r="O68" s="68"/>
    </row>
    <row r="69" spans="1:15" ht="15.75" thickBot="1">
      <c r="A69" s="110"/>
      <c r="B69" s="106"/>
      <c r="C69" s="107"/>
      <c r="D69" s="12" t="s">
        <v>27</v>
      </c>
      <c r="E69" s="5">
        <f t="shared" si="0"/>
        <v>0</v>
      </c>
      <c r="F69" s="5"/>
      <c r="G69" s="60"/>
      <c r="H69" s="61"/>
      <c r="I69" s="5"/>
      <c r="J69" s="5"/>
      <c r="K69" s="5"/>
      <c r="L69" s="5"/>
      <c r="M69" s="60"/>
      <c r="N69" s="61"/>
      <c r="O69" s="69"/>
    </row>
    <row r="70" spans="1:15" ht="39" customHeight="1" thickBot="1">
      <c r="A70" s="8" t="s">
        <v>45</v>
      </c>
      <c r="B70" s="70" t="s">
        <v>47</v>
      </c>
      <c r="C70" s="71"/>
      <c r="D70" s="20" t="s">
        <v>21</v>
      </c>
      <c r="E70" s="21">
        <f>E72+E73+E74+E75</f>
        <v>6618925.8300000001</v>
      </c>
      <c r="F70" s="21">
        <f>F72+F73+F74+F75</f>
        <v>6618925.8300000001</v>
      </c>
      <c r="G70" s="98">
        <f>G72+G73+G74+G75</f>
        <v>0</v>
      </c>
      <c r="H70" s="99"/>
      <c r="I70" s="21">
        <f>I72+I73+I74+I75</f>
        <v>0</v>
      </c>
      <c r="J70" s="21">
        <f>J72+J73+J74+J75</f>
        <v>0</v>
      </c>
      <c r="K70" s="21">
        <f>K72+K73+K74+K75</f>
        <v>0</v>
      </c>
      <c r="L70" s="21">
        <f>L72+L73+L74+L75</f>
        <v>0</v>
      </c>
      <c r="M70" s="98">
        <f>M72+M73+M74+M75</f>
        <v>0</v>
      </c>
      <c r="N70" s="99"/>
      <c r="O70" s="67" t="s">
        <v>48</v>
      </c>
    </row>
    <row r="71" spans="1:15" ht="26.25" thickBot="1">
      <c r="A71" s="7" t="s">
        <v>46</v>
      </c>
      <c r="B71" s="72"/>
      <c r="C71" s="73"/>
      <c r="D71" s="12" t="s">
        <v>23</v>
      </c>
      <c r="E71" s="60"/>
      <c r="F71" s="66"/>
      <c r="G71" s="66"/>
      <c r="H71" s="66"/>
      <c r="I71" s="66"/>
      <c r="J71" s="66"/>
      <c r="K71" s="66"/>
      <c r="L71" s="66"/>
      <c r="M71" s="66"/>
      <c r="N71" s="61"/>
      <c r="O71" s="68"/>
    </row>
    <row r="72" spans="1:15" ht="23.25" thickBot="1">
      <c r="A72" s="13"/>
      <c r="B72" s="72"/>
      <c r="C72" s="73"/>
      <c r="D72" s="12" t="s">
        <v>24</v>
      </c>
      <c r="E72" s="5">
        <f>F72+G72+I72+J72+K72+L72+M72</f>
        <v>0</v>
      </c>
      <c r="F72" s="5"/>
      <c r="G72" s="60"/>
      <c r="H72" s="61"/>
      <c r="I72" s="5"/>
      <c r="J72" s="5"/>
      <c r="K72" s="5"/>
      <c r="L72" s="5"/>
      <c r="M72" s="60"/>
      <c r="N72" s="61"/>
      <c r="O72" s="68"/>
    </row>
    <row r="73" spans="1:15" ht="23.25" thickBot="1">
      <c r="A73" s="13"/>
      <c r="B73" s="72"/>
      <c r="C73" s="73"/>
      <c r="D73" s="12" t="s">
        <v>25</v>
      </c>
      <c r="E73" s="5">
        <f>F73+G73+I73+J73+K73+L73+M73</f>
        <v>0</v>
      </c>
      <c r="F73" s="5"/>
      <c r="G73" s="60"/>
      <c r="H73" s="61"/>
      <c r="I73" s="5"/>
      <c r="J73" s="5"/>
      <c r="K73" s="5"/>
      <c r="L73" s="5"/>
      <c r="M73" s="60"/>
      <c r="N73" s="61"/>
      <c r="O73" s="68"/>
    </row>
    <row r="74" spans="1:15" ht="14.25" customHeight="1" thickBot="1">
      <c r="A74" s="13"/>
      <c r="B74" s="72"/>
      <c r="C74" s="73"/>
      <c r="D74" s="12" t="s">
        <v>26</v>
      </c>
      <c r="E74" s="5">
        <f>E80+E86+E92+E98</f>
        <v>469136.83</v>
      </c>
      <c r="F74" s="5">
        <v>469136.83</v>
      </c>
      <c r="G74" s="60"/>
      <c r="H74" s="61"/>
      <c r="I74" s="5"/>
      <c r="J74" s="5"/>
      <c r="K74" s="5"/>
      <c r="L74" s="5"/>
      <c r="M74" s="60"/>
      <c r="N74" s="61"/>
      <c r="O74" s="68"/>
    </row>
    <row r="75" spans="1:15" ht="23.25" customHeight="1" thickBot="1">
      <c r="A75" s="14"/>
      <c r="B75" s="72"/>
      <c r="C75" s="73"/>
      <c r="D75" s="12" t="s">
        <v>27</v>
      </c>
      <c r="E75" s="5">
        <f>E81+E93+E87+E99</f>
        <v>6149789</v>
      </c>
      <c r="F75" s="5">
        <v>6149789</v>
      </c>
      <c r="G75" s="60"/>
      <c r="H75" s="61"/>
      <c r="I75" s="5"/>
      <c r="J75" s="5"/>
      <c r="K75" s="5"/>
      <c r="L75" s="5"/>
      <c r="M75" s="60"/>
      <c r="N75" s="61"/>
      <c r="O75" s="68"/>
    </row>
    <row r="76" spans="1:15" ht="15.75" thickBot="1">
      <c r="A76" s="116" t="s">
        <v>73</v>
      </c>
      <c r="B76" s="72"/>
      <c r="C76" s="73"/>
      <c r="D76" s="12" t="s">
        <v>21</v>
      </c>
      <c r="E76" s="5">
        <f>F76+G76+I76+J76+K76+L76+M76</f>
        <v>5356295</v>
      </c>
      <c r="F76" s="5">
        <f>F78+F79+F80+F81</f>
        <v>5356295</v>
      </c>
      <c r="G76" s="60">
        <f>G78+G79+G80+G81</f>
        <v>0</v>
      </c>
      <c r="H76" s="61"/>
      <c r="I76" s="5">
        <f>I78+I79+I80+I81</f>
        <v>0</v>
      </c>
      <c r="J76" s="5">
        <f>J78+J79+J80+J81</f>
        <v>0</v>
      </c>
      <c r="K76" s="5">
        <f>K78+K79+K80+K81</f>
        <v>0</v>
      </c>
      <c r="L76" s="5">
        <f>L78+L79+L80+L81</f>
        <v>0</v>
      </c>
      <c r="M76" s="60">
        <f>M78+M79+M80+M81</f>
        <v>0</v>
      </c>
      <c r="N76" s="61"/>
      <c r="O76" s="68"/>
    </row>
    <row r="77" spans="1:15" ht="15.75" thickBot="1">
      <c r="A77" s="117"/>
      <c r="B77" s="72"/>
      <c r="C77" s="73"/>
      <c r="D77" s="12" t="s">
        <v>23</v>
      </c>
      <c r="E77" s="60"/>
      <c r="F77" s="66"/>
      <c r="G77" s="66"/>
      <c r="H77" s="66"/>
      <c r="I77" s="66"/>
      <c r="J77" s="66"/>
      <c r="K77" s="66"/>
      <c r="L77" s="66"/>
      <c r="M77" s="66"/>
      <c r="N77" s="61"/>
      <c r="O77" s="68"/>
    </row>
    <row r="78" spans="1:15" ht="23.25" thickBot="1">
      <c r="A78" s="117"/>
      <c r="B78" s="72"/>
      <c r="C78" s="73"/>
      <c r="D78" s="12" t="s">
        <v>24</v>
      </c>
      <c r="E78" s="5">
        <f>F78+G78+I78+J78+K78+L78+M78</f>
        <v>0</v>
      </c>
      <c r="F78" s="5"/>
      <c r="G78" s="60"/>
      <c r="H78" s="61"/>
      <c r="I78" s="5"/>
      <c r="J78" s="5"/>
      <c r="K78" s="5"/>
      <c r="L78" s="5"/>
      <c r="M78" s="60"/>
      <c r="N78" s="61"/>
      <c r="O78" s="68"/>
    </row>
    <row r="79" spans="1:15" ht="23.25" thickBot="1">
      <c r="A79" s="117"/>
      <c r="B79" s="72"/>
      <c r="C79" s="73"/>
      <c r="D79" s="12" t="s">
        <v>25</v>
      </c>
      <c r="E79" s="5">
        <f>F79+G79+I79+J79+K79+L79+M79</f>
        <v>0</v>
      </c>
      <c r="F79" s="5"/>
      <c r="G79" s="60"/>
      <c r="H79" s="61"/>
      <c r="I79" s="5"/>
      <c r="J79" s="5"/>
      <c r="K79" s="5"/>
      <c r="L79" s="5"/>
      <c r="M79" s="60"/>
      <c r="N79" s="61"/>
      <c r="O79" s="68"/>
    </row>
    <row r="80" spans="1:15" ht="16.5" customHeight="1" thickBot="1">
      <c r="A80" s="117"/>
      <c r="B80" s="72"/>
      <c r="C80" s="73"/>
      <c r="D80" s="12" t="s">
        <v>26</v>
      </c>
      <c r="E80" s="5">
        <f>F80+G80+I80+J80+K80+L80+M80</f>
        <v>0</v>
      </c>
      <c r="F80" s="5"/>
      <c r="G80" s="60"/>
      <c r="H80" s="61"/>
      <c r="I80" s="5"/>
      <c r="J80" s="5"/>
      <c r="K80" s="5"/>
      <c r="L80" s="5"/>
      <c r="M80" s="60"/>
      <c r="N80" s="61"/>
      <c r="O80" s="68"/>
    </row>
    <row r="81" spans="1:15" ht="18" customHeight="1" thickBot="1">
      <c r="A81" s="118"/>
      <c r="B81" s="72"/>
      <c r="C81" s="73"/>
      <c r="D81" s="12" t="s">
        <v>27</v>
      </c>
      <c r="E81" s="5">
        <f>F81+G81+I81+J81+K81+L81+M81</f>
        <v>5356295</v>
      </c>
      <c r="F81" s="5">
        <v>5356295</v>
      </c>
      <c r="G81" s="60"/>
      <c r="H81" s="61"/>
      <c r="I81" s="5"/>
      <c r="J81" s="5"/>
      <c r="K81" s="5"/>
      <c r="L81" s="5"/>
      <c r="M81" s="60"/>
      <c r="N81" s="61"/>
      <c r="O81" s="68"/>
    </row>
    <row r="82" spans="1:15" ht="15.75" thickBot="1">
      <c r="A82" s="7"/>
      <c r="B82" s="72"/>
      <c r="C82" s="73"/>
      <c r="D82" s="12" t="s">
        <v>21</v>
      </c>
      <c r="E82" s="5">
        <f>F82+G82+I82+J82+K82+L82+M82</f>
        <v>346586.31</v>
      </c>
      <c r="F82" s="5">
        <f>F83+F84+F85+F86+F87</f>
        <v>346586.31</v>
      </c>
      <c r="G82" s="60">
        <f>G84+G85+G86+G87</f>
        <v>0</v>
      </c>
      <c r="H82" s="61"/>
      <c r="I82" s="5">
        <f>I83+I84+I85+I86+I87</f>
        <v>0</v>
      </c>
      <c r="J82" s="5">
        <f>J83+J84+J85+J86+J87</f>
        <v>0</v>
      </c>
      <c r="K82" s="5">
        <f>K83+K84+K85+K86+K87</f>
        <v>0</v>
      </c>
      <c r="L82" s="5">
        <f>L83+L84+L85+L86+L87</f>
        <v>0</v>
      </c>
      <c r="M82" s="60">
        <f>M84+M85+M86+M87+M88</f>
        <v>0</v>
      </c>
      <c r="N82" s="61"/>
      <c r="O82" s="68"/>
    </row>
    <row r="83" spans="1:15" ht="26.25" thickBot="1">
      <c r="A83" s="15" t="s">
        <v>74</v>
      </c>
      <c r="B83" s="72"/>
      <c r="C83" s="73"/>
      <c r="D83" s="12" t="s">
        <v>23</v>
      </c>
      <c r="E83" s="5"/>
      <c r="F83" s="5"/>
      <c r="G83" s="16"/>
      <c r="H83" s="17"/>
      <c r="I83" s="5"/>
      <c r="J83" s="5"/>
      <c r="K83" s="5"/>
      <c r="L83" s="5"/>
      <c r="M83" s="16"/>
      <c r="N83" s="17"/>
      <c r="O83" s="68"/>
    </row>
    <row r="84" spans="1:15" ht="23.25" thickBot="1">
      <c r="A84" s="7"/>
      <c r="B84" s="72"/>
      <c r="C84" s="73"/>
      <c r="D84" s="12" t="s">
        <v>24</v>
      </c>
      <c r="E84" s="5">
        <f>F84+G84+I84+J84+K84+L84+M84</f>
        <v>0</v>
      </c>
      <c r="F84" s="5"/>
      <c r="G84" s="60"/>
      <c r="H84" s="61"/>
      <c r="I84" s="5"/>
      <c r="J84" s="5"/>
      <c r="K84" s="5"/>
      <c r="L84" s="5"/>
      <c r="M84" s="60"/>
      <c r="N84" s="61"/>
      <c r="O84" s="68"/>
    </row>
    <row r="85" spans="1:15" ht="23.25" thickBot="1">
      <c r="A85" s="7"/>
      <c r="B85" s="72"/>
      <c r="C85" s="73"/>
      <c r="D85" s="12" t="s">
        <v>25</v>
      </c>
      <c r="E85" s="5">
        <f>F85+G85+I85+J85+K85+L85+M85</f>
        <v>0</v>
      </c>
      <c r="F85" s="5"/>
      <c r="G85" s="60"/>
      <c r="H85" s="61"/>
      <c r="I85" s="5"/>
      <c r="J85" s="5"/>
      <c r="K85" s="5"/>
      <c r="L85" s="5"/>
      <c r="M85" s="60"/>
      <c r="N85" s="61"/>
      <c r="O85" s="68"/>
    </row>
    <row r="86" spans="1:15" ht="15.75" customHeight="1" thickBot="1">
      <c r="A86" s="13"/>
      <c r="B86" s="72"/>
      <c r="C86" s="73"/>
      <c r="D86" s="12" t="s">
        <v>26</v>
      </c>
      <c r="E86" s="5">
        <f>F86+G86+I86+J86+K86+L86+M86</f>
        <v>346586.31</v>
      </c>
      <c r="F86" s="5">
        <v>346586.31</v>
      </c>
      <c r="G86" s="60"/>
      <c r="H86" s="61"/>
      <c r="I86" s="5"/>
      <c r="J86" s="5"/>
      <c r="K86" s="5"/>
      <c r="L86" s="5"/>
      <c r="M86" s="60"/>
      <c r="N86" s="61"/>
      <c r="O86" s="68"/>
    </row>
    <row r="87" spans="1:15" ht="13.5" customHeight="1" thickBot="1">
      <c r="A87" s="14"/>
      <c r="B87" s="72"/>
      <c r="C87" s="73"/>
      <c r="D87" s="12" t="s">
        <v>27</v>
      </c>
      <c r="E87" s="5">
        <f>F87+G87+I87+J87+K87+L87+M87</f>
        <v>0</v>
      </c>
      <c r="F87" s="5"/>
      <c r="G87" s="60"/>
      <c r="H87" s="61"/>
      <c r="I87" s="5"/>
      <c r="J87" s="5"/>
      <c r="K87" s="5"/>
      <c r="L87" s="5"/>
      <c r="M87" s="60"/>
      <c r="N87" s="61"/>
      <c r="O87" s="68"/>
    </row>
    <row r="88" spans="1:15" ht="15.75" thickBot="1">
      <c r="A88" s="116" t="s">
        <v>75</v>
      </c>
      <c r="B88" s="72"/>
      <c r="C88" s="73"/>
      <c r="D88" s="12" t="s">
        <v>21</v>
      </c>
      <c r="E88" s="5">
        <f>F88+G88+I88+J88+K88+L88+M88</f>
        <v>122550.52</v>
      </c>
      <c r="F88" s="5">
        <f>F90+F91+F92+F93</f>
        <v>122550.52</v>
      </c>
      <c r="G88" s="60">
        <f>G90+G91+G92+G93</f>
        <v>0</v>
      </c>
      <c r="H88" s="61"/>
      <c r="I88" s="5">
        <f>I90+I91+I92+I93</f>
        <v>0</v>
      </c>
      <c r="J88" s="5">
        <f>J90+J91+J92+J93</f>
        <v>0</v>
      </c>
      <c r="K88" s="5">
        <f>K90+K91+K92+K93</f>
        <v>0</v>
      </c>
      <c r="L88" s="5">
        <f>L90+L91+L92+L93</f>
        <v>0</v>
      </c>
      <c r="M88" s="60">
        <f>M90+M91+M92+M93</f>
        <v>0</v>
      </c>
      <c r="N88" s="61"/>
      <c r="O88" s="68"/>
    </row>
    <row r="89" spans="1:15" ht="15.75" thickBot="1">
      <c r="A89" s="117"/>
      <c r="B89" s="72"/>
      <c r="C89" s="73"/>
      <c r="D89" s="12" t="s">
        <v>23</v>
      </c>
      <c r="E89" s="60"/>
      <c r="F89" s="66"/>
      <c r="G89" s="66"/>
      <c r="H89" s="66"/>
      <c r="I89" s="66"/>
      <c r="J89" s="66"/>
      <c r="K89" s="66"/>
      <c r="L89" s="66"/>
      <c r="M89" s="66"/>
      <c r="N89" s="61"/>
      <c r="O89" s="68"/>
    </row>
    <row r="90" spans="1:15" ht="23.25" thickBot="1">
      <c r="A90" s="117"/>
      <c r="B90" s="72"/>
      <c r="C90" s="73"/>
      <c r="D90" s="12" t="s">
        <v>24</v>
      </c>
      <c r="E90" s="5">
        <f>F90+G90+I90+J90+K90+L90+M90</f>
        <v>0</v>
      </c>
      <c r="F90" s="5"/>
      <c r="G90" s="60"/>
      <c r="H90" s="61"/>
      <c r="I90" s="5"/>
      <c r="J90" s="5"/>
      <c r="K90" s="5"/>
      <c r="L90" s="5"/>
      <c r="M90" s="60"/>
      <c r="N90" s="61"/>
      <c r="O90" s="68"/>
    </row>
    <row r="91" spans="1:15" ht="23.25" thickBot="1">
      <c r="A91" s="117"/>
      <c r="B91" s="72"/>
      <c r="C91" s="73"/>
      <c r="D91" s="12" t="s">
        <v>25</v>
      </c>
      <c r="E91" s="5">
        <f>F91+G91+I91+J91+K91+L91+M91</f>
        <v>0</v>
      </c>
      <c r="F91" s="5"/>
      <c r="G91" s="60"/>
      <c r="H91" s="61"/>
      <c r="I91" s="5"/>
      <c r="J91" s="5"/>
      <c r="K91" s="5"/>
      <c r="L91" s="5"/>
      <c r="M91" s="60"/>
      <c r="N91" s="61"/>
      <c r="O91" s="68"/>
    </row>
    <row r="92" spans="1:15" ht="15" customHeight="1" thickBot="1">
      <c r="A92" s="117"/>
      <c r="B92" s="72"/>
      <c r="C92" s="73"/>
      <c r="D92" s="12" t="s">
        <v>26</v>
      </c>
      <c r="E92" s="5">
        <f>F92+G92+I92+J92+K92+L92+M92</f>
        <v>122550.52</v>
      </c>
      <c r="F92" s="5">
        <v>122550.52</v>
      </c>
      <c r="G92" s="60"/>
      <c r="H92" s="61"/>
      <c r="I92" s="5"/>
      <c r="J92" s="5"/>
      <c r="K92" s="5"/>
      <c r="L92" s="5"/>
      <c r="M92" s="60"/>
      <c r="N92" s="61"/>
      <c r="O92" s="68"/>
    </row>
    <row r="93" spans="1:15" ht="14.25" customHeight="1" thickBot="1">
      <c r="A93" s="118"/>
      <c r="B93" s="72"/>
      <c r="C93" s="73"/>
      <c r="D93" s="12" t="s">
        <v>27</v>
      </c>
      <c r="E93" s="5">
        <f>F93+G93+I93+J93+K93+L93+M93</f>
        <v>0</v>
      </c>
      <c r="F93" s="5"/>
      <c r="G93" s="60"/>
      <c r="H93" s="61"/>
      <c r="I93" s="5"/>
      <c r="J93" s="5"/>
      <c r="K93" s="5"/>
      <c r="L93" s="5"/>
      <c r="M93" s="60"/>
      <c r="N93" s="61"/>
      <c r="O93" s="68"/>
    </row>
    <row r="94" spans="1:15" ht="15.75" thickBot="1">
      <c r="A94" s="113" t="s">
        <v>76</v>
      </c>
      <c r="B94" s="72"/>
      <c r="C94" s="73"/>
      <c r="D94" s="12" t="s">
        <v>21</v>
      </c>
      <c r="E94" s="5">
        <f>F94+G94+I94+J94+K94+L94+M94</f>
        <v>793494</v>
      </c>
      <c r="F94" s="5">
        <f>F96+F97+F98+F99</f>
        <v>793494</v>
      </c>
      <c r="G94" s="60"/>
      <c r="H94" s="61"/>
      <c r="I94" s="5">
        <v>0</v>
      </c>
      <c r="J94" s="5">
        <v>0</v>
      </c>
      <c r="K94" s="5">
        <f>K96+K97+K98+K99+K100</f>
        <v>0</v>
      </c>
      <c r="L94" s="5">
        <f>L96+L97+L98+L99</f>
        <v>0</v>
      </c>
      <c r="M94" s="60">
        <f>M96+M97+M98+M99+M100</f>
        <v>0</v>
      </c>
      <c r="N94" s="61"/>
      <c r="O94" s="68"/>
    </row>
    <row r="95" spans="1:15" ht="15.75" thickBot="1">
      <c r="A95" s="114"/>
      <c r="B95" s="72"/>
      <c r="C95" s="73"/>
      <c r="D95" s="12" t="s">
        <v>23</v>
      </c>
      <c r="E95" s="60"/>
      <c r="F95" s="66"/>
      <c r="G95" s="66"/>
      <c r="H95" s="66"/>
      <c r="I95" s="66"/>
      <c r="J95" s="66"/>
      <c r="K95" s="66"/>
      <c r="L95" s="66"/>
      <c r="M95" s="66"/>
      <c r="N95" s="61"/>
      <c r="O95" s="68"/>
    </row>
    <row r="96" spans="1:15" ht="23.25" thickBot="1">
      <c r="A96" s="114"/>
      <c r="B96" s="72"/>
      <c r="C96" s="73"/>
      <c r="D96" s="12" t="s">
        <v>24</v>
      </c>
      <c r="E96" s="5">
        <f>F96+G96+I96+J96+K96+L96+M96</f>
        <v>0</v>
      </c>
      <c r="F96" s="5"/>
      <c r="G96" s="60"/>
      <c r="H96" s="61"/>
      <c r="I96" s="5"/>
      <c r="J96" s="5"/>
      <c r="K96" s="5"/>
      <c r="L96" s="5"/>
      <c r="M96" s="60"/>
      <c r="N96" s="61"/>
      <c r="O96" s="68"/>
    </row>
    <row r="97" spans="1:15" ht="23.25" thickBot="1">
      <c r="A97" s="114"/>
      <c r="B97" s="72"/>
      <c r="C97" s="73"/>
      <c r="D97" s="12" t="s">
        <v>25</v>
      </c>
      <c r="E97" s="5">
        <f>F97+G97+I97+J97+K97+L97+M97</f>
        <v>0</v>
      </c>
      <c r="F97" s="5"/>
      <c r="G97" s="60"/>
      <c r="H97" s="61"/>
      <c r="I97" s="5"/>
      <c r="J97" s="5"/>
      <c r="K97" s="5"/>
      <c r="L97" s="5"/>
      <c r="M97" s="60"/>
      <c r="N97" s="61"/>
      <c r="O97" s="68"/>
    </row>
    <row r="98" spans="1:15" ht="11.25" customHeight="1" thickBot="1">
      <c r="A98" s="114"/>
      <c r="B98" s="72"/>
      <c r="C98" s="73"/>
      <c r="D98" s="12" t="s">
        <v>26</v>
      </c>
      <c r="E98" s="5">
        <f>F98+G98+I98+J98+K98+L98+M98</f>
        <v>0</v>
      </c>
      <c r="F98" s="5"/>
      <c r="G98" s="60"/>
      <c r="H98" s="61"/>
      <c r="I98" s="5"/>
      <c r="J98" s="5"/>
      <c r="K98" s="5"/>
      <c r="L98" s="5"/>
      <c r="M98" s="60"/>
      <c r="N98" s="61"/>
      <c r="O98" s="68"/>
    </row>
    <row r="99" spans="1:15" ht="15" customHeight="1" thickBot="1">
      <c r="A99" s="115"/>
      <c r="B99" s="74"/>
      <c r="C99" s="75"/>
      <c r="D99" s="12" t="s">
        <v>27</v>
      </c>
      <c r="E99" s="5">
        <f>F99+G99+I99+J99+K99+L99+M99</f>
        <v>793494</v>
      </c>
      <c r="F99" s="5">
        <f>793494</f>
        <v>793494</v>
      </c>
      <c r="G99" s="60"/>
      <c r="H99" s="61"/>
      <c r="I99" s="5"/>
      <c r="J99" s="5"/>
      <c r="K99" s="5"/>
      <c r="L99" s="5"/>
      <c r="M99" s="60"/>
      <c r="N99" s="61"/>
      <c r="O99" s="69"/>
    </row>
    <row r="100" spans="1:15" ht="14.25" customHeight="1" thickBot="1">
      <c r="A100" s="87" t="s">
        <v>116</v>
      </c>
      <c r="B100" s="70" t="s">
        <v>81</v>
      </c>
      <c r="C100" s="71"/>
      <c r="D100" s="20" t="s">
        <v>21</v>
      </c>
      <c r="E100" s="21">
        <f>E102+E103+E104+E105</f>
        <v>50000</v>
      </c>
      <c r="F100" s="21">
        <f>F102+F103+F104+F105</f>
        <v>0</v>
      </c>
      <c r="G100" s="98">
        <f>G102+G103+G104+G105</f>
        <v>0</v>
      </c>
      <c r="H100" s="99"/>
      <c r="I100" s="21">
        <f>I102+I103+I104+I105</f>
        <v>50000</v>
      </c>
      <c r="J100" s="21"/>
      <c r="K100" s="21">
        <f>K102+K103+K104+K105+K106</f>
        <v>0</v>
      </c>
      <c r="L100" s="21">
        <f>L102+L103+L104+L105</f>
        <v>0</v>
      </c>
      <c r="M100" s="98">
        <f>M102+M103+M104+M105</f>
        <v>0</v>
      </c>
      <c r="N100" s="99"/>
      <c r="O100" s="67" t="s">
        <v>49</v>
      </c>
    </row>
    <row r="101" spans="1:15" ht="15.75" thickBot="1">
      <c r="A101" s="88"/>
      <c r="B101" s="72"/>
      <c r="C101" s="73"/>
      <c r="D101" s="12" t="s">
        <v>23</v>
      </c>
      <c r="E101" s="60"/>
      <c r="F101" s="66"/>
      <c r="G101" s="66"/>
      <c r="H101" s="66"/>
      <c r="I101" s="66"/>
      <c r="J101" s="66"/>
      <c r="K101" s="66"/>
      <c r="L101" s="66"/>
      <c r="M101" s="66"/>
      <c r="N101" s="61"/>
      <c r="O101" s="68"/>
    </row>
    <row r="102" spans="1:15" ht="23.25" thickBot="1">
      <c r="A102" s="88"/>
      <c r="B102" s="72"/>
      <c r="C102" s="73"/>
      <c r="D102" s="12" t="s">
        <v>24</v>
      </c>
      <c r="E102" s="5">
        <f>F102+G102+I102+J102+K102+L102+M102</f>
        <v>0</v>
      </c>
      <c r="F102" s="5"/>
      <c r="G102" s="60"/>
      <c r="H102" s="61"/>
      <c r="I102" s="5"/>
      <c r="J102" s="5"/>
      <c r="K102" s="5"/>
      <c r="L102" s="5"/>
      <c r="M102" s="60"/>
      <c r="N102" s="61"/>
      <c r="O102" s="68"/>
    </row>
    <row r="103" spans="1:15" ht="23.25" thickBot="1">
      <c r="A103" s="88"/>
      <c r="B103" s="72"/>
      <c r="C103" s="73"/>
      <c r="D103" s="12" t="s">
        <v>25</v>
      </c>
      <c r="E103" s="5">
        <f>F103+G103+I103+J103+K103+L103+M103</f>
        <v>0</v>
      </c>
      <c r="F103" s="5"/>
      <c r="G103" s="60"/>
      <c r="H103" s="61"/>
      <c r="I103" s="5"/>
      <c r="J103" s="5"/>
      <c r="K103" s="5"/>
      <c r="L103" s="5"/>
      <c r="M103" s="60"/>
      <c r="N103" s="61"/>
      <c r="O103" s="68"/>
    </row>
    <row r="104" spans="1:15" ht="13.5" customHeight="1" thickBot="1">
      <c r="A104" s="88"/>
      <c r="B104" s="72"/>
      <c r="C104" s="73"/>
      <c r="D104" s="12" t="s">
        <v>26</v>
      </c>
      <c r="E104" s="5">
        <f>F104+G104+I104+J104+K104+L104+M104</f>
        <v>50000</v>
      </c>
      <c r="F104" s="5"/>
      <c r="G104" s="60"/>
      <c r="H104" s="61"/>
      <c r="I104" s="35">
        <v>50000</v>
      </c>
      <c r="J104" s="5"/>
      <c r="K104" s="5"/>
      <c r="L104" s="5"/>
      <c r="M104" s="60"/>
      <c r="N104" s="61"/>
      <c r="O104" s="68"/>
    </row>
    <row r="105" spans="1:15" ht="15" customHeight="1" thickBot="1">
      <c r="A105" s="89"/>
      <c r="B105" s="74"/>
      <c r="C105" s="75"/>
      <c r="D105" s="12" t="s">
        <v>27</v>
      </c>
      <c r="E105" s="5">
        <f>F105+G105+I105+J105+K105+L105+M105</f>
        <v>0</v>
      </c>
      <c r="F105" s="5"/>
      <c r="G105" s="60"/>
      <c r="H105" s="61"/>
      <c r="I105" s="5"/>
      <c r="J105" s="5"/>
      <c r="K105" s="5"/>
      <c r="L105" s="5"/>
      <c r="M105" s="60"/>
      <c r="N105" s="61"/>
      <c r="O105" s="69"/>
    </row>
    <row r="106" spans="1:15" ht="15.75" thickBot="1">
      <c r="A106" s="87" t="s">
        <v>117</v>
      </c>
      <c r="B106" s="70" t="s">
        <v>81</v>
      </c>
      <c r="C106" s="71"/>
      <c r="D106" s="20" t="s">
        <v>21</v>
      </c>
      <c r="E106" s="21">
        <f>F106+G106+I106</f>
        <v>3827659.14</v>
      </c>
      <c r="F106" s="21">
        <f>F112+F118+F124+F160</f>
        <v>753683</v>
      </c>
      <c r="G106" s="98">
        <f>G108+G109+G110+G111</f>
        <v>10000</v>
      </c>
      <c r="H106" s="99"/>
      <c r="I106" s="21">
        <f>I108+I109+I110+I111</f>
        <v>3063976.14</v>
      </c>
      <c r="J106" s="21">
        <f>J108+J109+J110+J111+J112</f>
        <v>685900</v>
      </c>
      <c r="K106" s="21">
        <f>K108+K109+K110+K111+K112</f>
        <v>0</v>
      </c>
      <c r="L106" s="21">
        <f>L108+L109+L110+L111+L112</f>
        <v>0</v>
      </c>
      <c r="M106" s="98">
        <f>M108+M109+M110+M111+M112</f>
        <v>0</v>
      </c>
      <c r="N106" s="99"/>
      <c r="O106" s="67" t="s">
        <v>132</v>
      </c>
    </row>
    <row r="107" spans="1:15" ht="15.75" thickBot="1">
      <c r="A107" s="88"/>
      <c r="B107" s="72"/>
      <c r="C107" s="73"/>
      <c r="D107" s="12" t="s">
        <v>23</v>
      </c>
      <c r="E107" s="60"/>
      <c r="F107" s="66"/>
      <c r="G107" s="66"/>
      <c r="H107" s="66"/>
      <c r="I107" s="66"/>
      <c r="J107" s="66"/>
      <c r="K107" s="66"/>
      <c r="L107" s="66"/>
      <c r="M107" s="66"/>
      <c r="N107" s="61"/>
      <c r="O107" s="68"/>
    </row>
    <row r="108" spans="1:15" ht="23.25" thickBot="1">
      <c r="A108" s="88"/>
      <c r="B108" s="72"/>
      <c r="C108" s="73"/>
      <c r="D108" s="12" t="s">
        <v>24</v>
      </c>
      <c r="E108" s="5">
        <f>F108+G108+I108+J108+K108+L108+M108</f>
        <v>0</v>
      </c>
      <c r="F108" s="5"/>
      <c r="G108" s="60"/>
      <c r="H108" s="61"/>
      <c r="I108" s="5"/>
      <c r="J108" s="5"/>
      <c r="K108" s="5"/>
      <c r="L108" s="5"/>
      <c r="M108" s="60"/>
      <c r="N108" s="61"/>
      <c r="O108" s="68"/>
    </row>
    <row r="109" spans="1:15" ht="23.25" thickBot="1">
      <c r="A109" s="88"/>
      <c r="B109" s="72"/>
      <c r="C109" s="73"/>
      <c r="D109" s="12" t="s">
        <v>25</v>
      </c>
      <c r="E109" s="5">
        <f>F109+G109+I109+J109+K109+L109+M109</f>
        <v>2110000</v>
      </c>
      <c r="F109" s="5">
        <f>F115+F121+F127+F163</f>
        <v>550000</v>
      </c>
      <c r="G109" s="60">
        <f>G115+G121+G127+G133+G139+G145+G151+G157+G163</f>
        <v>0</v>
      </c>
      <c r="H109" s="61"/>
      <c r="I109" s="54">
        <f>I115+I121+I127+I133+I139+I145+I151+I157+I163</f>
        <v>1560000.0000000002</v>
      </c>
      <c r="J109" s="5"/>
      <c r="K109" s="5"/>
      <c r="L109" s="5"/>
      <c r="M109" s="60"/>
      <c r="N109" s="61"/>
      <c r="O109" s="68"/>
    </row>
    <row r="110" spans="1:15" ht="13.5" customHeight="1" thickBot="1">
      <c r="A110" s="88"/>
      <c r="B110" s="72"/>
      <c r="C110" s="73"/>
      <c r="D110" s="12" t="s">
        <v>26</v>
      </c>
      <c r="E110" s="5">
        <f>F110+G110+I110+J110+K110+L110+M110</f>
        <v>2403559.1399999997</v>
      </c>
      <c r="F110" s="5">
        <f>F116+F122+F128+F164</f>
        <v>203683</v>
      </c>
      <c r="G110" s="60">
        <f>G116+G122+G134+G140+G146+G152+G158+G164</f>
        <v>10000</v>
      </c>
      <c r="H110" s="61"/>
      <c r="I110" s="35">
        <f>I116+I122+I134+I140+I146+I152+I158+I164</f>
        <v>1503976.14</v>
      </c>
      <c r="J110" s="5">
        <f>J170+J176+J182</f>
        <v>685900</v>
      </c>
      <c r="K110" s="5"/>
      <c r="L110" s="5"/>
      <c r="M110" s="60"/>
      <c r="N110" s="61"/>
      <c r="O110" s="68"/>
    </row>
    <row r="111" spans="1:15" ht="16.5" customHeight="1" thickBot="1">
      <c r="A111" s="89"/>
      <c r="B111" s="72"/>
      <c r="C111" s="73"/>
      <c r="D111" s="12" t="s">
        <v>27</v>
      </c>
      <c r="E111" s="5">
        <f>F111+G111+I111+J111+K111+L111+M111</f>
        <v>0</v>
      </c>
      <c r="F111" s="5">
        <f>F117+F123+F129+F165</f>
        <v>0</v>
      </c>
      <c r="G111" s="60"/>
      <c r="H111" s="61"/>
      <c r="I111" s="5"/>
      <c r="J111" s="5"/>
      <c r="K111" s="5"/>
      <c r="L111" s="5"/>
      <c r="M111" s="60"/>
      <c r="N111" s="61"/>
      <c r="O111" s="68"/>
    </row>
    <row r="112" spans="1:15" ht="15.75" thickBot="1">
      <c r="A112" s="87" t="s">
        <v>87</v>
      </c>
      <c r="B112" s="72"/>
      <c r="C112" s="73"/>
      <c r="D112" s="12" t="s">
        <v>21</v>
      </c>
      <c r="E112" s="5">
        <f>F112+G112+I112+J112+K112+L112+M112</f>
        <v>192088.41</v>
      </c>
      <c r="F112" s="5">
        <f>F114+F115+F116+F117</f>
        <v>192088.41</v>
      </c>
      <c r="G112" s="60">
        <f>G114+G115+G116+G117</f>
        <v>0</v>
      </c>
      <c r="H112" s="61"/>
      <c r="I112" s="5">
        <f>I114+I115+I116+I117</f>
        <v>0</v>
      </c>
      <c r="J112" s="5"/>
      <c r="K112" s="5">
        <f>K114+K115+K116+K117+K118</f>
        <v>0</v>
      </c>
      <c r="L112" s="5"/>
      <c r="M112" s="60">
        <f>M114+M115+M116+M117+M118</f>
        <v>0</v>
      </c>
      <c r="N112" s="61"/>
      <c r="O112" s="68"/>
    </row>
    <row r="113" spans="1:15" ht="15.75" thickBot="1">
      <c r="A113" s="88"/>
      <c r="B113" s="72"/>
      <c r="C113" s="73"/>
      <c r="D113" s="12" t="s">
        <v>23</v>
      </c>
      <c r="E113" s="60"/>
      <c r="F113" s="66"/>
      <c r="G113" s="66"/>
      <c r="H113" s="66"/>
      <c r="I113" s="66"/>
      <c r="J113" s="66"/>
      <c r="K113" s="66"/>
      <c r="L113" s="66"/>
      <c r="M113" s="66"/>
      <c r="N113" s="61"/>
      <c r="O113" s="68"/>
    </row>
    <row r="114" spans="1:15" ht="23.25" thickBot="1">
      <c r="A114" s="88"/>
      <c r="B114" s="72"/>
      <c r="C114" s="73"/>
      <c r="D114" s="12" t="s">
        <v>24</v>
      </c>
      <c r="E114" s="5">
        <f>F114+G114+I114+J114+K114+L114+M114</f>
        <v>0</v>
      </c>
      <c r="F114" s="5"/>
      <c r="G114" s="60"/>
      <c r="H114" s="61"/>
      <c r="I114" s="5"/>
      <c r="J114" s="5"/>
      <c r="K114" s="5"/>
      <c r="L114" s="5"/>
      <c r="M114" s="60"/>
      <c r="N114" s="61"/>
      <c r="O114" s="68"/>
    </row>
    <row r="115" spans="1:15" ht="23.25" thickBot="1">
      <c r="A115" s="88"/>
      <c r="B115" s="72"/>
      <c r="C115" s="73"/>
      <c r="D115" s="12" t="s">
        <v>25</v>
      </c>
      <c r="E115" s="5">
        <f>F115+G115+I115+J115+K115+L115+M115</f>
        <v>140176.47</v>
      </c>
      <c r="F115" s="5">
        <v>140176.47</v>
      </c>
      <c r="G115" s="60"/>
      <c r="H115" s="61"/>
      <c r="I115" s="5"/>
      <c r="J115" s="5"/>
      <c r="K115" s="5"/>
      <c r="L115" s="5"/>
      <c r="M115" s="60"/>
      <c r="N115" s="61"/>
      <c r="O115" s="68"/>
    </row>
    <row r="116" spans="1:15" ht="15.75" customHeight="1" thickBot="1">
      <c r="A116" s="88"/>
      <c r="B116" s="72"/>
      <c r="C116" s="73"/>
      <c r="D116" s="12" t="s">
        <v>26</v>
      </c>
      <c r="E116" s="5">
        <f>F116+G116+I116+J116+K116+L116+M116</f>
        <v>51911.94</v>
      </c>
      <c r="F116" s="5">
        <v>51911.94</v>
      </c>
      <c r="G116" s="60"/>
      <c r="H116" s="61"/>
      <c r="I116" s="5"/>
      <c r="J116" s="5"/>
      <c r="K116" s="5"/>
      <c r="L116" s="5"/>
      <c r="M116" s="60"/>
      <c r="N116" s="61"/>
      <c r="O116" s="68"/>
    </row>
    <row r="117" spans="1:15" ht="14.25" customHeight="1" thickBot="1">
      <c r="A117" s="89"/>
      <c r="B117" s="72"/>
      <c r="C117" s="73"/>
      <c r="D117" s="12" t="s">
        <v>27</v>
      </c>
      <c r="E117" s="5">
        <f>F117+G117+I117+J117+K117+L117+M117</f>
        <v>0</v>
      </c>
      <c r="F117" s="5"/>
      <c r="G117" s="60"/>
      <c r="H117" s="61"/>
      <c r="I117" s="5"/>
      <c r="J117" s="5"/>
      <c r="K117" s="5"/>
      <c r="L117" s="5"/>
      <c r="M117" s="60"/>
      <c r="N117" s="61"/>
      <c r="O117" s="68"/>
    </row>
    <row r="118" spans="1:15" ht="15.75" thickBot="1">
      <c r="A118" s="87" t="s">
        <v>88</v>
      </c>
      <c r="B118" s="72"/>
      <c r="C118" s="73"/>
      <c r="D118" s="12" t="s">
        <v>21</v>
      </c>
      <c r="E118" s="5">
        <f>F118+G118+I118+J118+K118+L118+M118</f>
        <v>123170.6</v>
      </c>
      <c r="F118" s="5">
        <f>F120+F121+F122+F123</f>
        <v>123170.6</v>
      </c>
      <c r="G118" s="60">
        <f>G120+G121+G122+G123</f>
        <v>0</v>
      </c>
      <c r="H118" s="61"/>
      <c r="I118" s="5">
        <f>I120+I121+I122+I123</f>
        <v>0</v>
      </c>
      <c r="J118" s="5"/>
      <c r="K118" s="5">
        <f>K120+K121+K122+K123+K124</f>
        <v>0</v>
      </c>
      <c r="L118" s="5"/>
      <c r="M118" s="60">
        <f>M120+M121+M122+M123+M124</f>
        <v>0</v>
      </c>
      <c r="N118" s="61"/>
      <c r="O118" s="68"/>
    </row>
    <row r="119" spans="1:15" ht="15.75" thickBot="1">
      <c r="A119" s="88"/>
      <c r="B119" s="72"/>
      <c r="C119" s="73"/>
      <c r="D119" s="12" t="s">
        <v>23</v>
      </c>
      <c r="E119" s="60"/>
      <c r="F119" s="66"/>
      <c r="G119" s="66"/>
      <c r="H119" s="66"/>
      <c r="I119" s="66"/>
      <c r="J119" s="66"/>
      <c r="K119" s="66"/>
      <c r="L119" s="66"/>
      <c r="M119" s="66"/>
      <c r="N119" s="61"/>
      <c r="O119" s="68"/>
    </row>
    <row r="120" spans="1:15" ht="23.25" thickBot="1">
      <c r="A120" s="88"/>
      <c r="B120" s="72"/>
      <c r="C120" s="73"/>
      <c r="D120" s="12" t="s">
        <v>24</v>
      </c>
      <c r="E120" s="5">
        <f>F120+G120+I120+J120+K120+L120+M120</f>
        <v>0</v>
      </c>
      <c r="F120" s="5"/>
      <c r="G120" s="60"/>
      <c r="H120" s="61"/>
      <c r="I120" s="5"/>
      <c r="J120" s="5"/>
      <c r="K120" s="5"/>
      <c r="L120" s="5"/>
      <c r="M120" s="60"/>
      <c r="N120" s="61"/>
      <c r="O120" s="68"/>
    </row>
    <row r="121" spans="1:15" ht="23.25" thickBot="1">
      <c r="A121" s="88"/>
      <c r="B121" s="72"/>
      <c r="C121" s="73"/>
      <c r="D121" s="12" t="s">
        <v>25</v>
      </c>
      <c r="E121" s="5">
        <f>F121+G121+I121+J121+K121+L121+M121</f>
        <v>89883.72</v>
      </c>
      <c r="F121" s="5">
        <v>89883.72</v>
      </c>
      <c r="G121" s="60"/>
      <c r="H121" s="61"/>
      <c r="I121" s="5"/>
      <c r="J121" s="5"/>
      <c r="K121" s="5"/>
      <c r="L121" s="5"/>
      <c r="M121" s="60"/>
      <c r="N121" s="61"/>
      <c r="O121" s="68"/>
    </row>
    <row r="122" spans="1:15" ht="17.25" customHeight="1" thickBot="1">
      <c r="A122" s="88"/>
      <c r="B122" s="72"/>
      <c r="C122" s="73"/>
      <c r="D122" s="12" t="s">
        <v>26</v>
      </c>
      <c r="E122" s="5">
        <f>F122+G122+I122+J122+K122+L122+M122</f>
        <v>33286.879999999997</v>
      </c>
      <c r="F122" s="5">
        <v>33286.879999999997</v>
      </c>
      <c r="G122" s="60"/>
      <c r="H122" s="61"/>
      <c r="I122" s="5"/>
      <c r="J122" s="5"/>
      <c r="K122" s="5"/>
      <c r="L122" s="5"/>
      <c r="M122" s="60"/>
      <c r="N122" s="61"/>
      <c r="O122" s="68"/>
    </row>
    <row r="123" spans="1:15" ht="16.5" customHeight="1" thickBot="1">
      <c r="A123" s="89"/>
      <c r="B123" s="72"/>
      <c r="C123" s="73"/>
      <c r="D123" s="12" t="s">
        <v>27</v>
      </c>
      <c r="E123" s="5">
        <f>F123+G123+I123+J123+K123+L123+M123</f>
        <v>0</v>
      </c>
      <c r="F123" s="5"/>
      <c r="G123" s="60"/>
      <c r="H123" s="61"/>
      <c r="I123" s="5"/>
      <c r="J123" s="5"/>
      <c r="K123" s="5"/>
      <c r="L123" s="5"/>
      <c r="M123" s="60"/>
      <c r="N123" s="61"/>
      <c r="O123" s="68"/>
    </row>
    <row r="124" spans="1:15" ht="15.75" thickBot="1">
      <c r="A124" s="87" t="s">
        <v>89</v>
      </c>
      <c r="B124" s="72"/>
      <c r="C124" s="73"/>
      <c r="D124" s="12" t="s">
        <v>21</v>
      </c>
      <c r="E124" s="5">
        <f>F124+G124+I124+J124+K124+L124+M124</f>
        <v>438423.99</v>
      </c>
      <c r="F124" s="5">
        <f>F126+F127+F128+F129+F160</f>
        <v>438423.99</v>
      </c>
      <c r="G124" s="60">
        <f>G126+G127+G128+G129</f>
        <v>0</v>
      </c>
      <c r="H124" s="61"/>
      <c r="I124" s="5">
        <f>I126+I127+I128+I129</f>
        <v>0</v>
      </c>
      <c r="J124" s="5"/>
      <c r="K124" s="5">
        <f>K126+K127+K128+K129+K160</f>
        <v>0</v>
      </c>
      <c r="L124" s="5"/>
      <c r="M124" s="60">
        <f>M126+M127+M128+M129+M160</f>
        <v>0</v>
      </c>
      <c r="N124" s="61"/>
      <c r="O124" s="68"/>
    </row>
    <row r="125" spans="1:15" ht="15.75" thickBot="1">
      <c r="A125" s="88"/>
      <c r="B125" s="72"/>
      <c r="C125" s="73"/>
      <c r="D125" s="12" t="s">
        <v>23</v>
      </c>
      <c r="E125" s="60"/>
      <c r="F125" s="66"/>
      <c r="G125" s="66"/>
      <c r="H125" s="66"/>
      <c r="I125" s="66"/>
      <c r="J125" s="66"/>
      <c r="K125" s="66"/>
      <c r="L125" s="66"/>
      <c r="M125" s="66"/>
      <c r="N125" s="61"/>
      <c r="O125" s="68"/>
    </row>
    <row r="126" spans="1:15" ht="23.25" thickBot="1">
      <c r="A126" s="88"/>
      <c r="B126" s="72"/>
      <c r="C126" s="73"/>
      <c r="D126" s="12" t="s">
        <v>24</v>
      </c>
      <c r="E126" s="5">
        <f>F126+G126+I126+J126+K126+L126+M126</f>
        <v>0</v>
      </c>
      <c r="F126" s="5"/>
      <c r="G126" s="60"/>
      <c r="H126" s="61"/>
      <c r="I126" s="5"/>
      <c r="J126" s="5"/>
      <c r="K126" s="5"/>
      <c r="L126" s="5"/>
      <c r="M126" s="60"/>
      <c r="N126" s="61"/>
      <c r="O126" s="68"/>
    </row>
    <row r="127" spans="1:15" ht="23.25" thickBot="1">
      <c r="A127" s="88"/>
      <c r="B127" s="72"/>
      <c r="C127" s="73"/>
      <c r="D127" s="12" t="s">
        <v>25</v>
      </c>
      <c r="E127" s="5">
        <f>F127+G127+I127+J127+K127+L127+M127</f>
        <v>319939.81</v>
      </c>
      <c r="F127" s="5">
        <v>319939.81</v>
      </c>
      <c r="G127" s="60"/>
      <c r="H127" s="61"/>
      <c r="I127" s="5"/>
      <c r="J127" s="5"/>
      <c r="K127" s="5"/>
      <c r="L127" s="5"/>
      <c r="M127" s="60"/>
      <c r="N127" s="61"/>
      <c r="O127" s="68"/>
    </row>
    <row r="128" spans="1:15" ht="15" customHeight="1" thickBot="1">
      <c r="A128" s="88"/>
      <c r="B128" s="72"/>
      <c r="C128" s="73"/>
      <c r="D128" s="12" t="s">
        <v>26</v>
      </c>
      <c r="E128" s="5">
        <f>F128+G128+I128+J128+K128+L128+M128</f>
        <v>118484.18</v>
      </c>
      <c r="F128" s="5">
        <v>118484.18</v>
      </c>
      <c r="G128" s="60"/>
      <c r="H128" s="61"/>
      <c r="I128" s="5"/>
      <c r="J128" s="5"/>
      <c r="K128" s="5"/>
      <c r="L128" s="5"/>
      <c r="M128" s="60"/>
      <c r="N128" s="61"/>
      <c r="O128" s="68"/>
    </row>
    <row r="129" spans="1:15" ht="13.5" customHeight="1" thickBot="1">
      <c r="A129" s="89"/>
      <c r="B129" s="72"/>
      <c r="C129" s="73"/>
      <c r="D129" s="12" t="s">
        <v>27</v>
      </c>
      <c r="E129" s="5">
        <f>F129+G129+I129+J129+K129+L129+M129</f>
        <v>0</v>
      </c>
      <c r="F129" s="5"/>
      <c r="G129" s="60"/>
      <c r="H129" s="61"/>
      <c r="I129" s="5"/>
      <c r="J129" s="5"/>
      <c r="K129" s="5"/>
      <c r="L129" s="5"/>
      <c r="M129" s="60"/>
      <c r="N129" s="61"/>
      <c r="O129" s="68"/>
    </row>
    <row r="130" spans="1:15" ht="13.5" customHeight="1" thickBot="1">
      <c r="A130" s="120" t="s">
        <v>90</v>
      </c>
      <c r="B130" s="72"/>
      <c r="C130" s="73"/>
      <c r="D130" s="12" t="s">
        <v>21</v>
      </c>
      <c r="E130" s="5">
        <f>F130+G130+I130+J130+K130+L130+M130</f>
        <v>1851179.5</v>
      </c>
      <c r="F130" s="5">
        <f>F132+F133+F134+F135</f>
        <v>0</v>
      </c>
      <c r="G130" s="60">
        <f>G132+G133+G134+G135</f>
        <v>10000</v>
      </c>
      <c r="H130" s="61"/>
      <c r="I130" s="5">
        <f>I132+I133+I134+I135</f>
        <v>1841179.5</v>
      </c>
      <c r="J130" s="5"/>
      <c r="K130" s="5">
        <f>K132+K133+K134+K135+K136</f>
        <v>0</v>
      </c>
      <c r="L130" s="5"/>
      <c r="M130" s="60">
        <f>M132+M133+M134+M135+M136</f>
        <v>0</v>
      </c>
      <c r="N130" s="61"/>
      <c r="O130" s="68"/>
    </row>
    <row r="131" spans="1:15" ht="13.5" customHeight="1" thickBot="1">
      <c r="A131" s="119"/>
      <c r="B131" s="72"/>
      <c r="C131" s="73"/>
      <c r="D131" s="12" t="s">
        <v>23</v>
      </c>
      <c r="E131" s="60"/>
      <c r="F131" s="66"/>
      <c r="G131" s="66"/>
      <c r="H131" s="66"/>
      <c r="I131" s="66"/>
      <c r="J131" s="66"/>
      <c r="K131" s="66"/>
      <c r="L131" s="66"/>
      <c r="M131" s="66"/>
      <c r="N131" s="61"/>
      <c r="O131" s="68"/>
    </row>
    <row r="132" spans="1:15" ht="29.25" customHeight="1" thickBot="1">
      <c r="A132" s="119"/>
      <c r="B132" s="72"/>
      <c r="C132" s="73"/>
      <c r="D132" s="12" t="s">
        <v>24</v>
      </c>
      <c r="E132" s="5">
        <f>F132+G132+I132+J132+K132+L132+M132</f>
        <v>0</v>
      </c>
      <c r="F132" s="5"/>
      <c r="G132" s="60"/>
      <c r="H132" s="61"/>
      <c r="I132" s="5"/>
      <c r="J132" s="5"/>
      <c r="K132" s="5"/>
      <c r="L132" s="5"/>
      <c r="M132" s="60"/>
      <c r="N132" s="61"/>
      <c r="O132" s="68"/>
    </row>
    <row r="133" spans="1:15" ht="27" customHeight="1" thickBot="1">
      <c r="A133" s="119"/>
      <c r="B133" s="72"/>
      <c r="C133" s="73"/>
      <c r="D133" s="12" t="s">
        <v>25</v>
      </c>
      <c r="E133" s="5">
        <f>F133+G133+I133+J133+K133+L133+M133</f>
        <v>1317063.3600000001</v>
      </c>
      <c r="F133" s="5"/>
      <c r="G133" s="60"/>
      <c r="H133" s="61"/>
      <c r="I133" s="5">
        <v>1317063.3600000001</v>
      </c>
      <c r="J133" s="5"/>
      <c r="K133" s="5"/>
      <c r="L133" s="5"/>
      <c r="M133" s="60"/>
      <c r="N133" s="61"/>
      <c r="O133" s="68"/>
    </row>
    <row r="134" spans="1:15" ht="18.75" customHeight="1" thickBot="1">
      <c r="A134" s="119"/>
      <c r="B134" s="72"/>
      <c r="C134" s="73"/>
      <c r="D134" s="12" t="s">
        <v>26</v>
      </c>
      <c r="E134" s="5">
        <f>F134+G134+I134+J134+K134+L134+M134</f>
        <v>534116.14</v>
      </c>
      <c r="F134" s="5"/>
      <c r="G134" s="60">
        <v>10000</v>
      </c>
      <c r="H134" s="61"/>
      <c r="I134" s="5">
        <v>524116.14</v>
      </c>
      <c r="J134" s="5"/>
      <c r="K134" s="5"/>
      <c r="L134" s="5"/>
      <c r="M134" s="60"/>
      <c r="N134" s="61"/>
      <c r="O134" s="68"/>
    </row>
    <row r="135" spans="1:15" ht="19.5" customHeight="1" thickBot="1">
      <c r="A135" s="119"/>
      <c r="B135" s="72"/>
      <c r="C135" s="73"/>
      <c r="D135" s="12" t="s">
        <v>27</v>
      </c>
      <c r="E135" s="5">
        <f>F135+G135+I135+J135+K135+L135+M135</f>
        <v>0</v>
      </c>
      <c r="F135" s="5"/>
      <c r="G135" s="60"/>
      <c r="H135" s="61"/>
      <c r="I135" s="5"/>
      <c r="J135" s="5"/>
      <c r="K135" s="5"/>
      <c r="L135" s="5"/>
      <c r="M135" s="60"/>
      <c r="N135" s="61"/>
      <c r="O135" s="68"/>
    </row>
    <row r="136" spans="1:15" ht="13.5" customHeight="1" thickBot="1">
      <c r="A136" s="120" t="s">
        <v>91</v>
      </c>
      <c r="B136" s="72"/>
      <c r="C136" s="73"/>
      <c r="D136" s="12" t="s">
        <v>21</v>
      </c>
      <c r="E136" s="5">
        <f>F136+G136+I136+J136+K136+L136+M136</f>
        <v>143382.79999999999</v>
      </c>
      <c r="F136" s="5">
        <f>F138+F139+F140+F141</f>
        <v>0</v>
      </c>
      <c r="G136" s="60">
        <f>G138+G139+G140+G141</f>
        <v>0</v>
      </c>
      <c r="H136" s="61"/>
      <c r="I136" s="5">
        <f>I138+I139+I140+I141</f>
        <v>143382.79999999999</v>
      </c>
      <c r="J136" s="5">
        <f>J138+J139+J140+J141</f>
        <v>0</v>
      </c>
      <c r="K136" s="5">
        <f>K138+K139+K140+K141+K142</f>
        <v>0</v>
      </c>
      <c r="L136" s="5"/>
      <c r="M136" s="60">
        <f>M138+M139+M140+M141+M142</f>
        <v>0</v>
      </c>
      <c r="N136" s="61"/>
      <c r="O136" s="68"/>
    </row>
    <row r="137" spans="1:15" ht="24.75" customHeight="1" thickBot="1">
      <c r="A137" s="119"/>
      <c r="B137" s="72"/>
      <c r="C137" s="73"/>
      <c r="D137" s="12" t="s">
        <v>23</v>
      </c>
      <c r="E137" s="60"/>
      <c r="F137" s="66"/>
      <c r="G137" s="66"/>
      <c r="H137" s="66"/>
      <c r="I137" s="66"/>
      <c r="J137" s="66"/>
      <c r="K137" s="66"/>
      <c r="L137" s="66"/>
      <c r="M137" s="66"/>
      <c r="N137" s="61"/>
      <c r="O137" s="68"/>
    </row>
    <row r="138" spans="1:15" ht="27.75" customHeight="1" thickBot="1">
      <c r="A138" s="119"/>
      <c r="B138" s="72"/>
      <c r="C138" s="73"/>
      <c r="D138" s="12" t="s">
        <v>24</v>
      </c>
      <c r="E138" s="5">
        <f>F138+G138+I138+J138+K138+L138+M138</f>
        <v>0</v>
      </c>
      <c r="F138" s="5"/>
      <c r="G138" s="60"/>
      <c r="H138" s="61"/>
      <c r="I138" s="5"/>
      <c r="J138" s="5"/>
      <c r="K138" s="5"/>
      <c r="L138" s="5"/>
      <c r="M138" s="60"/>
      <c r="N138" s="61"/>
      <c r="O138" s="68"/>
    </row>
    <row r="139" spans="1:15" ht="24.75" customHeight="1" thickBot="1">
      <c r="A139" s="119"/>
      <c r="B139" s="72"/>
      <c r="C139" s="73"/>
      <c r="D139" s="12" t="s">
        <v>25</v>
      </c>
      <c r="E139" s="5">
        <f>F139+G139+I139+J139+K139+L139+M139</f>
        <v>102566.99</v>
      </c>
      <c r="F139" s="5"/>
      <c r="G139" s="60"/>
      <c r="H139" s="61"/>
      <c r="I139" s="5">
        <v>102566.99</v>
      </c>
      <c r="J139" s="5"/>
      <c r="K139" s="5"/>
      <c r="L139" s="5"/>
      <c r="M139" s="60"/>
      <c r="N139" s="61"/>
      <c r="O139" s="68"/>
    </row>
    <row r="140" spans="1:15" ht="13.5" customHeight="1" thickBot="1">
      <c r="A140" s="119"/>
      <c r="B140" s="72"/>
      <c r="C140" s="73"/>
      <c r="D140" s="12" t="s">
        <v>26</v>
      </c>
      <c r="E140" s="5">
        <f>F140+G140+I140+J140+K140+L140+M140</f>
        <v>40815.81</v>
      </c>
      <c r="F140" s="5"/>
      <c r="G140" s="60"/>
      <c r="H140" s="61"/>
      <c r="I140" s="5">
        <v>40815.81</v>
      </c>
      <c r="J140" s="5"/>
      <c r="K140" s="5"/>
      <c r="L140" s="5"/>
      <c r="M140" s="60"/>
      <c r="N140" s="61"/>
      <c r="O140" s="68"/>
    </row>
    <row r="141" spans="1:15" ht="13.5" customHeight="1" thickBot="1">
      <c r="A141" s="121"/>
      <c r="B141" s="72"/>
      <c r="C141" s="73"/>
      <c r="D141" s="12" t="s">
        <v>27</v>
      </c>
      <c r="E141" s="5">
        <f>F141+G141+I141+J141+K141+L141+M141</f>
        <v>0</v>
      </c>
      <c r="F141" s="5"/>
      <c r="G141" s="60"/>
      <c r="H141" s="61"/>
      <c r="I141" s="5"/>
      <c r="J141" s="5"/>
      <c r="K141" s="5"/>
      <c r="L141" s="5"/>
      <c r="M141" s="60"/>
      <c r="N141" s="61"/>
      <c r="O141" s="68"/>
    </row>
    <row r="142" spans="1:15" ht="13.5" customHeight="1" thickBot="1">
      <c r="A142" s="119" t="s">
        <v>92</v>
      </c>
      <c r="B142" s="72"/>
      <c r="C142" s="73"/>
      <c r="D142" s="12" t="s">
        <v>21</v>
      </c>
      <c r="E142" s="5">
        <f>F142+G142+I142+J142+K142+L142+M142</f>
        <v>71942.8</v>
      </c>
      <c r="F142" s="5">
        <f>F144+F145+F146+F147</f>
        <v>0</v>
      </c>
      <c r="G142" s="60">
        <v>0</v>
      </c>
      <c r="H142" s="61"/>
      <c r="I142" s="5">
        <f>I144+I145+I146+I147</f>
        <v>71942.8</v>
      </c>
      <c r="J142" s="5">
        <f>J144+J145+J146+J147</f>
        <v>0</v>
      </c>
      <c r="K142" s="5">
        <f>K144+K145+K146+K147+K148</f>
        <v>0</v>
      </c>
      <c r="L142" s="5"/>
      <c r="M142" s="60">
        <f>M144+M145+M146+M147+M148</f>
        <v>0</v>
      </c>
      <c r="N142" s="61"/>
      <c r="O142" s="68"/>
    </row>
    <row r="143" spans="1:15" ht="21" customHeight="1" thickBot="1">
      <c r="A143" s="119"/>
      <c r="B143" s="72"/>
      <c r="C143" s="73"/>
      <c r="D143" s="12" t="s">
        <v>23</v>
      </c>
      <c r="E143" s="60"/>
      <c r="F143" s="66"/>
      <c r="G143" s="66"/>
      <c r="H143" s="66"/>
      <c r="I143" s="66"/>
      <c r="J143" s="66"/>
      <c r="K143" s="66"/>
      <c r="L143" s="66"/>
      <c r="M143" s="66"/>
      <c r="N143" s="61"/>
      <c r="O143" s="68"/>
    </row>
    <row r="144" spans="1:15" ht="27.75" customHeight="1" thickBot="1">
      <c r="A144" s="119"/>
      <c r="B144" s="72"/>
      <c r="C144" s="73"/>
      <c r="D144" s="12" t="s">
        <v>24</v>
      </c>
      <c r="E144" s="5">
        <f>F144+G144+I144+J144+K144+L144+M144</f>
        <v>0</v>
      </c>
      <c r="F144" s="5"/>
      <c r="G144" s="60"/>
      <c r="H144" s="61"/>
      <c r="I144" s="5"/>
      <c r="J144" s="5"/>
      <c r="K144" s="5"/>
      <c r="L144" s="5"/>
      <c r="M144" s="60"/>
      <c r="N144" s="61"/>
      <c r="O144" s="68"/>
    </row>
    <row r="145" spans="1:15" ht="24.75" customHeight="1" thickBot="1">
      <c r="A145" s="119"/>
      <c r="B145" s="72"/>
      <c r="C145" s="73"/>
      <c r="D145" s="12" t="s">
        <v>25</v>
      </c>
      <c r="E145" s="5">
        <f>F145+G145+I145+J145+K145+L145+M145</f>
        <v>51463.33</v>
      </c>
      <c r="F145" s="5"/>
      <c r="G145" s="60"/>
      <c r="H145" s="61"/>
      <c r="I145" s="5">
        <v>51463.33</v>
      </c>
      <c r="J145" s="5"/>
      <c r="K145" s="5"/>
      <c r="L145" s="5"/>
      <c r="M145" s="60"/>
      <c r="N145" s="61"/>
      <c r="O145" s="68"/>
    </row>
    <row r="146" spans="1:15" ht="13.5" customHeight="1" thickBot="1">
      <c r="A146" s="119"/>
      <c r="B146" s="72"/>
      <c r="C146" s="73"/>
      <c r="D146" s="12" t="s">
        <v>26</v>
      </c>
      <c r="E146" s="5">
        <f>F146+G146+I146+J146+K146+L146+M146</f>
        <v>20479.47</v>
      </c>
      <c r="F146" s="5"/>
      <c r="G146" s="60"/>
      <c r="H146" s="61"/>
      <c r="I146" s="5">
        <v>20479.47</v>
      </c>
      <c r="J146" s="5"/>
      <c r="K146" s="5"/>
      <c r="L146" s="5"/>
      <c r="M146" s="60"/>
      <c r="N146" s="61"/>
      <c r="O146" s="68"/>
    </row>
    <row r="147" spans="1:15" ht="13.5" customHeight="1" thickBot="1">
      <c r="A147" s="119"/>
      <c r="B147" s="72"/>
      <c r="C147" s="73"/>
      <c r="D147" s="12" t="s">
        <v>27</v>
      </c>
      <c r="E147" s="5">
        <f>F147+G147+I147+J147+K147+L147+M147</f>
        <v>0</v>
      </c>
      <c r="F147" s="5"/>
      <c r="G147" s="60"/>
      <c r="H147" s="61"/>
      <c r="I147" s="5"/>
      <c r="J147" s="5"/>
      <c r="K147" s="5"/>
      <c r="L147" s="5"/>
      <c r="M147" s="60"/>
      <c r="N147" s="61"/>
      <c r="O147" s="68"/>
    </row>
    <row r="148" spans="1:15" ht="13.5" customHeight="1" thickBot="1">
      <c r="A148" s="120" t="s">
        <v>93</v>
      </c>
      <c r="B148" s="72"/>
      <c r="C148" s="73"/>
      <c r="D148" s="12" t="s">
        <v>21</v>
      </c>
      <c r="E148" s="5">
        <f>F148+G148+I148+J148+K148+L148+M148</f>
        <v>96218.6</v>
      </c>
      <c r="F148" s="5">
        <f>F150+F151+F152+F153</f>
        <v>0</v>
      </c>
      <c r="G148" s="60">
        <v>0</v>
      </c>
      <c r="H148" s="61"/>
      <c r="I148" s="5">
        <f>I150+I151+I152+I153</f>
        <v>96218.6</v>
      </c>
      <c r="J148" s="5">
        <f>J150+J151+J152+J153</f>
        <v>0</v>
      </c>
      <c r="K148" s="5">
        <f>K150+K151+K152+K153+K154</f>
        <v>0</v>
      </c>
      <c r="L148" s="5"/>
      <c r="M148" s="60">
        <f>M150+M151+M152+M153+M154</f>
        <v>0</v>
      </c>
      <c r="N148" s="61"/>
      <c r="O148" s="68"/>
    </row>
    <row r="149" spans="1:15" ht="13.5" customHeight="1" thickBot="1">
      <c r="A149" s="119"/>
      <c r="B149" s="72"/>
      <c r="C149" s="73"/>
      <c r="D149" s="12" t="s">
        <v>23</v>
      </c>
      <c r="E149" s="60"/>
      <c r="F149" s="66"/>
      <c r="G149" s="66"/>
      <c r="H149" s="66"/>
      <c r="I149" s="66"/>
      <c r="J149" s="66"/>
      <c r="K149" s="66"/>
      <c r="L149" s="66"/>
      <c r="M149" s="66"/>
      <c r="N149" s="61"/>
      <c r="O149" s="68"/>
    </row>
    <row r="150" spans="1:15" ht="27" customHeight="1" thickBot="1">
      <c r="A150" s="119"/>
      <c r="B150" s="72"/>
      <c r="C150" s="73"/>
      <c r="D150" s="12" t="s">
        <v>24</v>
      </c>
      <c r="E150" s="5">
        <f>F150+G150+I150+J150+K150+L150+M150</f>
        <v>0</v>
      </c>
      <c r="F150" s="5"/>
      <c r="G150" s="60"/>
      <c r="H150" s="61"/>
      <c r="I150" s="5"/>
      <c r="J150" s="5"/>
      <c r="K150" s="5"/>
      <c r="L150" s="5"/>
      <c r="M150" s="60"/>
      <c r="N150" s="61"/>
      <c r="O150" s="68"/>
    </row>
    <row r="151" spans="1:15" ht="27.75" customHeight="1" thickBot="1">
      <c r="A151" s="119"/>
      <c r="B151" s="72"/>
      <c r="C151" s="73"/>
      <c r="D151" s="12" t="s">
        <v>25</v>
      </c>
      <c r="E151" s="5">
        <f>F151+G151+I151+J151+K151+L151+M151</f>
        <v>68828.7</v>
      </c>
      <c r="F151" s="5"/>
      <c r="G151" s="60"/>
      <c r="H151" s="61"/>
      <c r="I151" s="5">
        <v>68828.7</v>
      </c>
      <c r="J151" s="5"/>
      <c r="K151" s="5"/>
      <c r="L151" s="5"/>
      <c r="M151" s="60"/>
      <c r="N151" s="61"/>
      <c r="O151" s="68"/>
    </row>
    <row r="152" spans="1:15" ht="13.5" customHeight="1" thickBot="1">
      <c r="A152" s="119"/>
      <c r="B152" s="72"/>
      <c r="C152" s="73"/>
      <c r="D152" s="12" t="s">
        <v>26</v>
      </c>
      <c r="E152" s="5">
        <f>F152+G152+I152+J152+K152+L152+M152</f>
        <v>27389.9</v>
      </c>
      <c r="F152" s="5"/>
      <c r="G152" s="60"/>
      <c r="H152" s="61"/>
      <c r="I152" s="5">
        <v>27389.9</v>
      </c>
      <c r="J152" s="5"/>
      <c r="K152" s="5"/>
      <c r="L152" s="5"/>
      <c r="M152" s="60"/>
      <c r="N152" s="61"/>
      <c r="O152" s="68"/>
    </row>
    <row r="153" spans="1:15" ht="13.5" customHeight="1" thickBot="1">
      <c r="A153" s="121"/>
      <c r="B153" s="72"/>
      <c r="C153" s="73"/>
      <c r="D153" s="12" t="s">
        <v>27</v>
      </c>
      <c r="E153" s="5">
        <f>F153+G153+I153+J153+K153+L153+M153</f>
        <v>0</v>
      </c>
      <c r="F153" s="5"/>
      <c r="G153" s="60"/>
      <c r="H153" s="61"/>
      <c r="I153" s="5"/>
      <c r="J153" s="5"/>
      <c r="K153" s="5"/>
      <c r="L153" s="5"/>
      <c r="M153" s="60"/>
      <c r="N153" s="61"/>
      <c r="O153" s="68"/>
    </row>
    <row r="154" spans="1:15" ht="13.5" customHeight="1" thickBot="1">
      <c r="A154" s="120" t="s">
        <v>94</v>
      </c>
      <c r="B154" s="72"/>
      <c r="C154" s="73"/>
      <c r="D154" s="12" t="s">
        <v>21</v>
      </c>
      <c r="E154" s="5">
        <f>F154+G154+I154+J154+K154+L154+M154</f>
        <v>28067.37</v>
      </c>
      <c r="F154" s="5">
        <f>F156+F157+F158+F159</f>
        <v>0</v>
      </c>
      <c r="G154" s="60">
        <v>0</v>
      </c>
      <c r="H154" s="61"/>
      <c r="I154" s="5">
        <f>I156+I157+I158+I159</f>
        <v>28067.37</v>
      </c>
      <c r="J154" s="5">
        <f>J156+J157+J158+J159</f>
        <v>0</v>
      </c>
      <c r="K154" s="5">
        <f>K156+K157+K158+K159+K160</f>
        <v>0</v>
      </c>
      <c r="L154" s="5"/>
      <c r="M154" s="60">
        <f>M156+M157+M158+M159+M160</f>
        <v>0</v>
      </c>
      <c r="N154" s="61"/>
      <c r="O154" s="68"/>
    </row>
    <row r="155" spans="1:15" ht="13.5" customHeight="1" thickBot="1">
      <c r="A155" s="119"/>
      <c r="B155" s="72"/>
      <c r="C155" s="73"/>
      <c r="D155" s="12" t="s">
        <v>23</v>
      </c>
      <c r="E155" s="60"/>
      <c r="F155" s="66"/>
      <c r="G155" s="66"/>
      <c r="H155" s="66"/>
      <c r="I155" s="66"/>
      <c r="J155" s="66"/>
      <c r="K155" s="66"/>
      <c r="L155" s="66"/>
      <c r="M155" s="66"/>
      <c r="N155" s="61"/>
      <c r="O155" s="68"/>
    </row>
    <row r="156" spans="1:15" ht="24.75" customHeight="1" thickBot="1">
      <c r="A156" s="119"/>
      <c r="B156" s="72"/>
      <c r="C156" s="73"/>
      <c r="D156" s="12" t="s">
        <v>24</v>
      </c>
      <c r="E156" s="5">
        <f>F156+G156+I156+J156+K156+L156+M156</f>
        <v>0</v>
      </c>
      <c r="F156" s="5"/>
      <c r="G156" s="60"/>
      <c r="H156" s="61"/>
      <c r="I156" s="5"/>
      <c r="J156" s="5"/>
      <c r="K156" s="5"/>
      <c r="L156" s="5"/>
      <c r="M156" s="60"/>
      <c r="N156" s="61"/>
      <c r="O156" s="68"/>
    </row>
    <row r="157" spans="1:15" ht="25.5" customHeight="1" thickBot="1">
      <c r="A157" s="119"/>
      <c r="B157" s="72"/>
      <c r="C157" s="73"/>
      <c r="D157" s="12" t="s">
        <v>25</v>
      </c>
      <c r="E157" s="5">
        <f>F157+G157+I157+J157+K157+L157+M157</f>
        <v>20077.62</v>
      </c>
      <c r="F157" s="5"/>
      <c r="G157" s="60"/>
      <c r="H157" s="61"/>
      <c r="I157" s="5">
        <v>20077.62</v>
      </c>
      <c r="J157" s="5"/>
      <c r="K157" s="5"/>
      <c r="L157" s="5"/>
      <c r="M157" s="60"/>
      <c r="N157" s="61"/>
      <c r="O157" s="68"/>
    </row>
    <row r="158" spans="1:15" ht="13.5" customHeight="1" thickBot="1">
      <c r="A158" s="119"/>
      <c r="B158" s="72"/>
      <c r="C158" s="73"/>
      <c r="D158" s="12" t="s">
        <v>26</v>
      </c>
      <c r="E158" s="5">
        <f>F158+G158+I158+J158+K158+L158+M158</f>
        <v>7989.75</v>
      </c>
      <c r="F158" s="5"/>
      <c r="G158" s="60"/>
      <c r="H158" s="61"/>
      <c r="I158" s="5">
        <v>7989.75</v>
      </c>
      <c r="J158" s="5"/>
      <c r="K158" s="5"/>
      <c r="L158" s="5"/>
      <c r="M158" s="60"/>
      <c r="N158" s="61"/>
      <c r="O158" s="68"/>
    </row>
    <row r="159" spans="1:15" ht="13.5" customHeight="1" thickBot="1">
      <c r="A159" s="121"/>
      <c r="B159" s="72"/>
      <c r="C159" s="73"/>
      <c r="D159" s="12" t="s">
        <v>27</v>
      </c>
      <c r="E159" s="5">
        <f>F159+G159+I159+J159+K159+L159+M159</f>
        <v>0</v>
      </c>
      <c r="F159" s="5"/>
      <c r="G159" s="60"/>
      <c r="H159" s="61"/>
      <c r="I159" s="5"/>
      <c r="J159" s="5"/>
      <c r="K159" s="5"/>
      <c r="L159" s="5"/>
      <c r="M159" s="60"/>
      <c r="N159" s="61"/>
      <c r="O159" s="68"/>
    </row>
    <row r="160" spans="1:15" ht="15.75" thickBot="1">
      <c r="A160" s="87" t="s">
        <v>95</v>
      </c>
      <c r="B160" s="72"/>
      <c r="C160" s="73"/>
      <c r="D160" s="12" t="s">
        <v>21</v>
      </c>
      <c r="E160" s="5">
        <f>F160+G160+I160+J160+K160+L160+M160</f>
        <v>883185.07</v>
      </c>
      <c r="F160" s="5">
        <f>F162+F163+F164+F165</f>
        <v>0</v>
      </c>
      <c r="G160" s="60">
        <v>0</v>
      </c>
      <c r="H160" s="61"/>
      <c r="I160" s="5">
        <f>I162+I163+I164+I165</f>
        <v>883185.07</v>
      </c>
      <c r="J160" s="5">
        <f>J162+J163+J164+J165</f>
        <v>0</v>
      </c>
      <c r="K160" s="5">
        <f>K162+K163+K164+K165+K184</f>
        <v>0</v>
      </c>
      <c r="L160" s="5"/>
      <c r="M160" s="60">
        <f>M162+M163+M164+M165+M184</f>
        <v>0</v>
      </c>
      <c r="N160" s="61"/>
      <c r="O160" s="68"/>
    </row>
    <row r="161" spans="1:15" ht="15.75" thickBot="1">
      <c r="A161" s="88"/>
      <c r="B161" s="72"/>
      <c r="C161" s="73"/>
      <c r="D161" s="12" t="s">
        <v>23</v>
      </c>
      <c r="E161" s="60"/>
      <c r="F161" s="66"/>
      <c r="G161" s="66"/>
      <c r="H161" s="66"/>
      <c r="I161" s="66"/>
      <c r="J161" s="66"/>
      <c r="K161" s="66"/>
      <c r="L161" s="66"/>
      <c r="M161" s="66"/>
      <c r="N161" s="61"/>
      <c r="O161" s="68"/>
    </row>
    <row r="162" spans="1:15" ht="23.25" thickBot="1">
      <c r="A162" s="88"/>
      <c r="B162" s="72"/>
      <c r="C162" s="73"/>
      <c r="D162" s="12" t="s">
        <v>24</v>
      </c>
      <c r="E162" s="5">
        <f>F162+G162+I162+J162+K162+L162+M162</f>
        <v>0</v>
      </c>
      <c r="F162" s="5"/>
      <c r="G162" s="60"/>
      <c r="H162" s="61"/>
      <c r="I162" s="5"/>
      <c r="J162" s="5"/>
      <c r="K162" s="5"/>
      <c r="L162" s="5"/>
      <c r="M162" s="60"/>
      <c r="N162" s="61"/>
      <c r="O162" s="68"/>
    </row>
    <row r="163" spans="1:15" ht="23.25" thickBot="1">
      <c r="A163" s="88"/>
      <c r="B163" s="72"/>
      <c r="C163" s="73"/>
      <c r="D163" s="12" t="s">
        <v>25</v>
      </c>
      <c r="E163" s="5">
        <f>F163+G163+I163+J163+K163+L163+M163</f>
        <v>0</v>
      </c>
      <c r="F163" s="5"/>
      <c r="G163" s="60"/>
      <c r="H163" s="61"/>
      <c r="I163" s="5"/>
      <c r="J163" s="5"/>
      <c r="K163" s="5"/>
      <c r="L163" s="5"/>
      <c r="M163" s="60"/>
      <c r="N163" s="61"/>
      <c r="O163" s="68"/>
    </row>
    <row r="164" spans="1:15" ht="16.5" customHeight="1" thickBot="1">
      <c r="A164" s="88"/>
      <c r="B164" s="72"/>
      <c r="C164" s="73"/>
      <c r="D164" s="12" t="s">
        <v>26</v>
      </c>
      <c r="E164" s="5">
        <f>F164+G164+I164+J164+K164+L164+M164</f>
        <v>883185.07</v>
      </c>
      <c r="F164" s="5"/>
      <c r="G164" s="60"/>
      <c r="H164" s="61"/>
      <c r="I164" s="5">
        <v>883185.07</v>
      </c>
      <c r="J164" s="5"/>
      <c r="K164" s="5"/>
      <c r="L164" s="5"/>
      <c r="M164" s="60"/>
      <c r="N164" s="61"/>
      <c r="O164" s="68"/>
    </row>
    <row r="165" spans="1:15" ht="15.75" customHeight="1" thickBot="1">
      <c r="A165" s="89"/>
      <c r="B165" s="72"/>
      <c r="C165" s="73"/>
      <c r="D165" s="12" t="s">
        <v>27</v>
      </c>
      <c r="E165" s="5">
        <f>F165+G165+I165+J165+K165+L165+M165</f>
        <v>0</v>
      </c>
      <c r="F165" s="5"/>
      <c r="G165" s="60"/>
      <c r="H165" s="61"/>
      <c r="I165" s="5"/>
      <c r="J165" s="5"/>
      <c r="K165" s="5"/>
      <c r="L165" s="5"/>
      <c r="M165" s="60"/>
      <c r="N165" s="61"/>
      <c r="O165" s="68"/>
    </row>
    <row r="166" spans="1:15" ht="15.75" customHeight="1" thickBot="1">
      <c r="A166" s="120" t="s">
        <v>136</v>
      </c>
      <c r="B166" s="94"/>
      <c r="C166" s="95"/>
      <c r="D166" s="12" t="s">
        <v>21</v>
      </c>
      <c r="E166" s="5">
        <v>246300</v>
      </c>
      <c r="F166" s="5"/>
      <c r="G166" s="60"/>
      <c r="H166" s="158"/>
      <c r="I166" s="5"/>
      <c r="J166" s="5">
        <v>246300</v>
      </c>
      <c r="K166" s="5"/>
      <c r="L166" s="5"/>
      <c r="M166" s="29"/>
      <c r="N166" s="30"/>
      <c r="O166" s="170"/>
    </row>
    <row r="167" spans="1:15" ht="15.75" customHeight="1" thickBot="1">
      <c r="A167" s="119"/>
      <c r="B167" s="94"/>
      <c r="C167" s="95"/>
      <c r="D167" s="12" t="s">
        <v>134</v>
      </c>
      <c r="E167" s="5"/>
      <c r="F167" s="5"/>
      <c r="G167" s="29"/>
      <c r="H167" s="30"/>
      <c r="I167" s="5"/>
      <c r="J167" s="5"/>
      <c r="K167" s="5"/>
      <c r="L167" s="5"/>
      <c r="M167" s="29"/>
      <c r="N167" s="30"/>
      <c r="O167" s="170"/>
    </row>
    <row r="168" spans="1:15" ht="20.25" customHeight="1" thickBot="1">
      <c r="A168" s="119"/>
      <c r="B168" s="94"/>
      <c r="C168" s="95"/>
      <c r="D168" s="12" t="s">
        <v>24</v>
      </c>
      <c r="E168" s="5"/>
      <c r="F168" s="5"/>
      <c r="G168" s="29"/>
      <c r="H168" s="30"/>
      <c r="I168" s="5"/>
      <c r="J168" s="5"/>
      <c r="K168" s="5"/>
      <c r="L168" s="5"/>
      <c r="M168" s="29"/>
      <c r="N168" s="30"/>
      <c r="O168" s="170"/>
    </row>
    <row r="169" spans="1:15" ht="15.75" customHeight="1" thickBot="1">
      <c r="A169" s="119"/>
      <c r="B169" s="94"/>
      <c r="C169" s="95"/>
      <c r="D169" s="12" t="s">
        <v>25</v>
      </c>
      <c r="E169" s="5"/>
      <c r="F169" s="5"/>
      <c r="G169" s="29"/>
      <c r="H169" s="30"/>
      <c r="I169" s="5"/>
      <c r="J169" s="5"/>
      <c r="K169" s="5"/>
      <c r="L169" s="5"/>
      <c r="M169" s="29"/>
      <c r="N169" s="30"/>
      <c r="O169" s="170"/>
    </row>
    <row r="170" spans="1:15" ht="15.75" customHeight="1" thickBot="1">
      <c r="A170" s="119"/>
      <c r="B170" s="94"/>
      <c r="C170" s="95"/>
      <c r="D170" s="12" t="s">
        <v>26</v>
      </c>
      <c r="E170" s="5">
        <v>246300</v>
      </c>
      <c r="F170" s="5"/>
      <c r="G170" s="29"/>
      <c r="H170" s="30"/>
      <c r="I170" s="5"/>
      <c r="J170" s="5">
        <v>246300</v>
      </c>
      <c r="K170" s="5"/>
      <c r="L170" s="5"/>
      <c r="M170" s="29"/>
      <c r="N170" s="30"/>
      <c r="O170" s="170"/>
    </row>
    <row r="171" spans="1:15" ht="15.75" customHeight="1" thickBot="1">
      <c r="A171" s="121"/>
      <c r="B171" s="94"/>
      <c r="C171" s="95"/>
      <c r="D171" s="12" t="s">
        <v>135</v>
      </c>
      <c r="E171" s="5"/>
      <c r="F171" s="5"/>
      <c r="G171" s="29"/>
      <c r="H171" s="30"/>
      <c r="I171" s="5"/>
      <c r="J171" s="5"/>
      <c r="K171" s="5"/>
      <c r="L171" s="5"/>
      <c r="M171" s="29"/>
      <c r="N171" s="30"/>
      <c r="O171" s="170"/>
    </row>
    <row r="172" spans="1:15" ht="15.75" customHeight="1" thickBot="1">
      <c r="A172" s="120" t="s">
        <v>137</v>
      </c>
      <c r="B172" s="94"/>
      <c r="C172" s="95"/>
      <c r="D172" s="12" t="s">
        <v>21</v>
      </c>
      <c r="E172" s="5">
        <v>404900</v>
      </c>
      <c r="F172" s="5"/>
      <c r="G172" s="29"/>
      <c r="H172" s="30"/>
      <c r="I172" s="5"/>
      <c r="J172" s="5">
        <v>404900</v>
      </c>
      <c r="K172" s="5"/>
      <c r="L172" s="5"/>
      <c r="M172" s="29"/>
      <c r="N172" s="30"/>
      <c r="O172" s="170"/>
    </row>
    <row r="173" spans="1:15" ht="15.75" customHeight="1" thickBot="1">
      <c r="A173" s="119"/>
      <c r="B173" s="94"/>
      <c r="C173" s="95"/>
      <c r="D173" s="12" t="s">
        <v>134</v>
      </c>
      <c r="E173" s="5"/>
      <c r="F173" s="5"/>
      <c r="G173" s="29"/>
      <c r="H173" s="30"/>
      <c r="I173" s="5"/>
      <c r="J173" s="5"/>
      <c r="K173" s="5"/>
      <c r="L173" s="5"/>
      <c r="M173" s="29"/>
      <c r="N173" s="30"/>
      <c r="O173" s="170"/>
    </row>
    <row r="174" spans="1:15" ht="19.5" customHeight="1" thickBot="1">
      <c r="A174" s="119"/>
      <c r="B174" s="94"/>
      <c r="C174" s="95"/>
      <c r="D174" s="12" t="s">
        <v>24</v>
      </c>
      <c r="E174" s="5"/>
      <c r="F174" s="5"/>
      <c r="G174" s="29"/>
      <c r="H174" s="30"/>
      <c r="I174" s="5"/>
      <c r="J174" s="5"/>
      <c r="K174" s="5"/>
      <c r="L174" s="5"/>
      <c r="M174" s="29"/>
      <c r="N174" s="30"/>
      <c r="O174" s="170"/>
    </row>
    <row r="175" spans="1:15" ht="15.75" customHeight="1" thickBot="1">
      <c r="A175" s="119"/>
      <c r="B175" s="94"/>
      <c r="C175" s="95"/>
      <c r="D175" s="12" t="s">
        <v>25</v>
      </c>
      <c r="E175" s="5"/>
      <c r="F175" s="5"/>
      <c r="G175" s="29"/>
      <c r="H175" s="30"/>
      <c r="I175" s="5"/>
      <c r="J175" s="5"/>
      <c r="K175" s="5"/>
      <c r="L175" s="5"/>
      <c r="M175" s="29"/>
      <c r="N175" s="30"/>
      <c r="O175" s="170"/>
    </row>
    <row r="176" spans="1:15" ht="15.75" customHeight="1" thickBot="1">
      <c r="A176" s="119"/>
      <c r="B176" s="94"/>
      <c r="C176" s="95"/>
      <c r="D176" s="12" t="s">
        <v>26</v>
      </c>
      <c r="E176" s="5">
        <v>404900</v>
      </c>
      <c r="F176" s="5"/>
      <c r="G176" s="29"/>
      <c r="H176" s="30"/>
      <c r="I176" s="5"/>
      <c r="J176" s="5">
        <v>404900</v>
      </c>
      <c r="K176" s="5"/>
      <c r="L176" s="5"/>
      <c r="M176" s="29"/>
      <c r="N176" s="30"/>
      <c r="O176" s="170"/>
    </row>
    <row r="177" spans="1:15" ht="15.75" customHeight="1" thickBot="1">
      <c r="A177" s="121"/>
      <c r="B177" s="94"/>
      <c r="C177" s="95"/>
      <c r="D177" s="12" t="s">
        <v>135</v>
      </c>
      <c r="E177" s="5"/>
      <c r="F177" s="5"/>
      <c r="G177" s="29"/>
      <c r="H177" s="30"/>
      <c r="I177" s="5"/>
      <c r="J177" s="5"/>
      <c r="K177" s="5"/>
      <c r="L177" s="5"/>
      <c r="M177" s="29"/>
      <c r="N177" s="30"/>
      <c r="O177" s="170"/>
    </row>
    <row r="178" spans="1:15" ht="15.75" customHeight="1" thickBot="1">
      <c r="A178" s="120" t="s">
        <v>140</v>
      </c>
      <c r="B178" s="94"/>
      <c r="C178" s="95"/>
      <c r="D178" s="12" t="s">
        <v>21</v>
      </c>
      <c r="E178" s="5">
        <v>34700</v>
      </c>
      <c r="F178" s="5"/>
      <c r="G178" s="29"/>
      <c r="H178" s="30"/>
      <c r="I178" s="5"/>
      <c r="J178" s="5">
        <v>34700</v>
      </c>
      <c r="K178" s="5"/>
      <c r="L178" s="5"/>
      <c r="M178" s="29"/>
      <c r="N178" s="30"/>
      <c r="O178" s="170"/>
    </row>
    <row r="179" spans="1:15" ht="15.75" customHeight="1" thickBot="1">
      <c r="A179" s="119"/>
      <c r="B179" s="94"/>
      <c r="C179" s="95"/>
      <c r="D179" s="12" t="s">
        <v>134</v>
      </c>
      <c r="E179" s="5"/>
      <c r="F179" s="5"/>
      <c r="G179" s="29"/>
      <c r="H179" s="30"/>
      <c r="I179" s="5"/>
      <c r="J179" s="5"/>
      <c r="K179" s="5"/>
      <c r="L179" s="5"/>
      <c r="M179" s="29"/>
      <c r="N179" s="30"/>
      <c r="O179" s="170"/>
    </row>
    <row r="180" spans="1:15" ht="15.75" customHeight="1" thickBot="1">
      <c r="A180" s="119"/>
      <c r="B180" s="94"/>
      <c r="C180" s="95"/>
      <c r="D180" s="12" t="s">
        <v>24</v>
      </c>
      <c r="E180" s="5"/>
      <c r="F180" s="5"/>
      <c r="G180" s="29"/>
      <c r="H180" s="30"/>
      <c r="I180" s="5"/>
      <c r="J180" s="5"/>
      <c r="K180" s="5"/>
      <c r="L180" s="5"/>
      <c r="M180" s="29"/>
      <c r="N180" s="30"/>
      <c r="O180" s="170"/>
    </row>
    <row r="181" spans="1:15" ht="15.75" customHeight="1" thickBot="1">
      <c r="A181" s="119"/>
      <c r="B181" s="94"/>
      <c r="C181" s="95"/>
      <c r="D181" s="12" t="s">
        <v>25</v>
      </c>
      <c r="E181" s="5"/>
      <c r="F181" s="5"/>
      <c r="G181" s="29"/>
      <c r="H181" s="30"/>
      <c r="I181" s="5"/>
      <c r="J181" s="5"/>
      <c r="K181" s="5"/>
      <c r="L181" s="5"/>
      <c r="M181" s="29"/>
      <c r="N181" s="30"/>
      <c r="O181" s="170"/>
    </row>
    <row r="182" spans="1:15" ht="15.75" customHeight="1" thickBot="1">
      <c r="A182" s="119"/>
      <c r="B182" s="94"/>
      <c r="C182" s="95"/>
      <c r="D182" s="12" t="s">
        <v>26</v>
      </c>
      <c r="E182" s="5">
        <v>34700</v>
      </c>
      <c r="F182" s="5"/>
      <c r="G182" s="29"/>
      <c r="H182" s="30"/>
      <c r="I182" s="5"/>
      <c r="J182" s="5">
        <v>34700</v>
      </c>
      <c r="K182" s="5"/>
      <c r="L182" s="5"/>
      <c r="M182" s="29"/>
      <c r="N182" s="30"/>
      <c r="O182" s="170"/>
    </row>
    <row r="183" spans="1:15" ht="15.75" customHeight="1" thickBot="1">
      <c r="A183" s="121"/>
      <c r="B183" s="96"/>
      <c r="C183" s="97"/>
      <c r="D183" s="12" t="s">
        <v>135</v>
      </c>
      <c r="E183" s="5"/>
      <c r="F183" s="5"/>
      <c r="G183" s="29"/>
      <c r="H183" s="30"/>
      <c r="I183" s="5"/>
      <c r="J183" s="5"/>
      <c r="K183" s="5"/>
      <c r="L183" s="5"/>
      <c r="M183" s="29"/>
      <c r="N183" s="30"/>
      <c r="O183" s="175"/>
    </row>
    <row r="184" spans="1:15" ht="15.75" thickBot="1">
      <c r="A184" s="87" t="s">
        <v>118</v>
      </c>
      <c r="B184" s="70" t="s">
        <v>81</v>
      </c>
      <c r="C184" s="71"/>
      <c r="D184" s="20" t="s">
        <v>21</v>
      </c>
      <c r="E184" s="21">
        <f>F184+G184+I184+J184+K184+L184+M184</f>
        <v>2744749.83</v>
      </c>
      <c r="F184" s="21">
        <f>F187+F188</f>
        <v>1775771.0999999999</v>
      </c>
      <c r="G184" s="98">
        <f>G186+G187+G188+G189+G202</f>
        <v>255512</v>
      </c>
      <c r="H184" s="99"/>
      <c r="I184" s="21">
        <f>I187+I188+I202+I186+I189</f>
        <v>26000</v>
      </c>
      <c r="J184" s="21">
        <f>J187+J188+J189</f>
        <v>666666.73</v>
      </c>
      <c r="K184" s="21">
        <f>K186+K187+K188+K189</f>
        <v>0</v>
      </c>
      <c r="L184" s="21">
        <f>L186+L187+L188+L189</f>
        <v>20800</v>
      </c>
      <c r="M184" s="98">
        <v>0</v>
      </c>
      <c r="N184" s="99"/>
      <c r="O184" s="67" t="s">
        <v>131</v>
      </c>
    </row>
    <row r="185" spans="1:15" ht="15.75" thickBot="1">
      <c r="A185" s="88"/>
      <c r="B185" s="72"/>
      <c r="C185" s="73"/>
      <c r="D185" s="12" t="s">
        <v>23</v>
      </c>
      <c r="E185" s="60" t="s">
        <v>86</v>
      </c>
      <c r="F185" s="66"/>
      <c r="G185" s="66"/>
      <c r="H185" s="66"/>
      <c r="I185" s="66"/>
      <c r="J185" s="66"/>
      <c r="K185" s="66"/>
      <c r="L185" s="66"/>
      <c r="M185" s="66"/>
      <c r="N185" s="61"/>
      <c r="O185" s="68"/>
    </row>
    <row r="186" spans="1:15" ht="23.25" thickBot="1">
      <c r="A186" s="88"/>
      <c r="B186" s="72"/>
      <c r="C186" s="73"/>
      <c r="D186" s="12" t="s">
        <v>24</v>
      </c>
      <c r="E186" s="5">
        <f>F186+G186+I186+J186+K186+L186+M186</f>
        <v>0</v>
      </c>
      <c r="F186" s="5"/>
      <c r="G186" s="60"/>
      <c r="H186" s="61"/>
      <c r="I186" s="5"/>
      <c r="J186" s="5"/>
      <c r="K186" s="5"/>
      <c r="L186" s="5"/>
      <c r="M186" s="60"/>
      <c r="N186" s="61"/>
      <c r="O186" s="68"/>
    </row>
    <row r="187" spans="1:15" ht="23.25" thickBot="1">
      <c r="A187" s="88"/>
      <c r="B187" s="72"/>
      <c r="C187" s="73"/>
      <c r="D187" s="12" t="s">
        <v>25</v>
      </c>
      <c r="E187" s="5">
        <f>G187+F187+I187+J187+K187+L187+M187</f>
        <v>2362675.15</v>
      </c>
      <c r="F187" s="5">
        <f>F199+F205+F193</f>
        <v>1527163.15</v>
      </c>
      <c r="G187" s="60">
        <f>G193+G199+G205</f>
        <v>255512</v>
      </c>
      <c r="H187" s="61"/>
      <c r="I187" s="5">
        <f>I199+I205+I193</f>
        <v>0</v>
      </c>
      <c r="J187" s="58">
        <f>J199+J205+J193</f>
        <v>580000</v>
      </c>
      <c r="K187" s="5">
        <f>K199+K205+K193</f>
        <v>0</v>
      </c>
      <c r="L187" s="5"/>
      <c r="M187" s="60"/>
      <c r="N187" s="61"/>
      <c r="O187" s="68"/>
    </row>
    <row r="188" spans="1:15" ht="13.5" customHeight="1" thickBot="1">
      <c r="A188" s="88"/>
      <c r="B188" s="72"/>
      <c r="C188" s="73"/>
      <c r="D188" s="12" t="s">
        <v>26</v>
      </c>
      <c r="E188" s="5">
        <f>G188+F188+I188+J188+K188+L188+M188</f>
        <v>382074.68</v>
      </c>
      <c r="F188" s="5">
        <f>F194+F200+F206</f>
        <v>248607.95</v>
      </c>
      <c r="G188" s="60">
        <v>0</v>
      </c>
      <c r="H188" s="61"/>
      <c r="I188" s="5">
        <f>I194+I200+I206</f>
        <v>26000</v>
      </c>
      <c r="J188" s="5">
        <v>86666.73</v>
      </c>
      <c r="K188" s="5">
        <f>K194+K200+K206</f>
        <v>0</v>
      </c>
      <c r="L188" s="5">
        <v>20800</v>
      </c>
      <c r="M188" s="60"/>
      <c r="N188" s="61"/>
      <c r="O188" s="68"/>
    </row>
    <row r="189" spans="1:15" ht="11.25" customHeight="1" thickBot="1">
      <c r="A189" s="89"/>
      <c r="B189" s="72"/>
      <c r="C189" s="73"/>
      <c r="D189" s="12" t="s">
        <v>27</v>
      </c>
      <c r="E189" s="5">
        <f>G189+F189+I189+J189+K189+L189+M189</f>
        <v>0</v>
      </c>
      <c r="F189" s="5"/>
      <c r="G189" s="60"/>
      <c r="H189" s="61"/>
      <c r="I189" s="5"/>
      <c r="J189" s="5"/>
      <c r="K189" s="5"/>
      <c r="L189" s="5"/>
      <c r="M189" s="60"/>
      <c r="N189" s="61"/>
      <c r="O189" s="68"/>
    </row>
    <row r="190" spans="1:15" ht="11.25" customHeight="1" thickBot="1">
      <c r="A190" s="120" t="s">
        <v>119</v>
      </c>
      <c r="B190" s="72"/>
      <c r="C190" s="73"/>
      <c r="D190" s="12" t="s">
        <v>21</v>
      </c>
      <c r="E190" s="5">
        <f>F190+G190+I190+J190+K190+L190+M190</f>
        <v>435225.95</v>
      </c>
      <c r="F190" s="5">
        <f>F192+F193+F194</f>
        <v>132913.95000000001</v>
      </c>
      <c r="G190" s="60">
        <f>G192+G193+G194+G195</f>
        <v>255512</v>
      </c>
      <c r="H190" s="61"/>
      <c r="I190" s="5">
        <f>I192+I193+I194</f>
        <v>26000</v>
      </c>
      <c r="J190" s="5">
        <f>J192+J193+J194</f>
        <v>0</v>
      </c>
      <c r="K190" s="5">
        <f>K192+K193+K194</f>
        <v>0</v>
      </c>
      <c r="L190" s="5">
        <f>L192+L193+L194</f>
        <v>20800</v>
      </c>
      <c r="M190" s="60">
        <f>M192+M193+M194+M195</f>
        <v>0</v>
      </c>
      <c r="N190" s="61"/>
      <c r="O190" s="68"/>
    </row>
    <row r="191" spans="1:15" ht="21.75" customHeight="1" thickBot="1">
      <c r="A191" s="119"/>
      <c r="B191" s="72"/>
      <c r="C191" s="73"/>
      <c r="D191" s="12" t="s">
        <v>23</v>
      </c>
      <c r="E191" s="60"/>
      <c r="F191" s="66"/>
      <c r="G191" s="66"/>
      <c r="H191" s="66"/>
      <c r="I191" s="66"/>
      <c r="J191" s="66"/>
      <c r="K191" s="66"/>
      <c r="L191" s="66"/>
      <c r="M191" s="66"/>
      <c r="N191" s="61"/>
      <c r="O191" s="68"/>
    </row>
    <row r="192" spans="1:15" ht="23.25" customHeight="1" thickBot="1">
      <c r="A192" s="119"/>
      <c r="B192" s="72"/>
      <c r="C192" s="73"/>
      <c r="D192" s="12" t="s">
        <v>24</v>
      </c>
      <c r="E192" s="5">
        <f>F192+G192+I192+J192+K192+L192+M192</f>
        <v>0</v>
      </c>
      <c r="F192" s="5"/>
      <c r="G192" s="60"/>
      <c r="H192" s="61"/>
      <c r="I192" s="5"/>
      <c r="J192" s="5"/>
      <c r="K192" s="5"/>
      <c r="L192" s="5"/>
      <c r="M192" s="60"/>
      <c r="N192" s="61"/>
      <c r="O192" s="68"/>
    </row>
    <row r="193" spans="1:15" ht="24.75" customHeight="1" thickBot="1">
      <c r="A193" s="119"/>
      <c r="B193" s="72"/>
      <c r="C193" s="73"/>
      <c r="D193" s="12" t="s">
        <v>25</v>
      </c>
      <c r="E193" s="5">
        <f>F193+G193+I193+J193+K193+L193+M193</f>
        <v>369818</v>
      </c>
      <c r="F193" s="5">
        <v>114306</v>
      </c>
      <c r="G193" s="60">
        <v>255512</v>
      </c>
      <c r="H193" s="61"/>
      <c r="I193" s="5"/>
      <c r="J193" s="5"/>
      <c r="K193" s="5"/>
      <c r="L193" s="5"/>
      <c r="M193" s="60"/>
      <c r="N193" s="61"/>
      <c r="O193" s="68"/>
    </row>
    <row r="194" spans="1:15" ht="19.5" customHeight="1" thickBot="1">
      <c r="A194" s="119"/>
      <c r="B194" s="72"/>
      <c r="C194" s="73"/>
      <c r="D194" s="12" t="s">
        <v>26</v>
      </c>
      <c r="E194" s="5">
        <f>F194+G194+I194+J194+K194+L194+M194</f>
        <v>65407.95</v>
      </c>
      <c r="F194" s="5">
        <v>18607.95</v>
      </c>
      <c r="G194" s="60">
        <v>0</v>
      </c>
      <c r="H194" s="61"/>
      <c r="I194" s="5">
        <v>26000</v>
      </c>
      <c r="J194" s="35"/>
      <c r="K194" s="5">
        <v>0</v>
      </c>
      <c r="L194" s="5">
        <v>20800</v>
      </c>
      <c r="M194" s="60"/>
      <c r="N194" s="61"/>
      <c r="O194" s="68"/>
    </row>
    <row r="195" spans="1:15" ht="21.75" customHeight="1" thickBot="1">
      <c r="A195" s="121"/>
      <c r="B195" s="72"/>
      <c r="C195" s="73"/>
      <c r="D195" s="12" t="s">
        <v>27</v>
      </c>
      <c r="E195" s="5">
        <f>F195+G195+I195+J195+K195+L195+M195</f>
        <v>0</v>
      </c>
      <c r="F195" s="5"/>
      <c r="G195" s="60">
        <v>0</v>
      </c>
      <c r="H195" s="61"/>
      <c r="I195" s="5"/>
      <c r="J195" s="5"/>
      <c r="K195" s="5"/>
      <c r="L195" s="5"/>
      <c r="M195" s="60"/>
      <c r="N195" s="61"/>
      <c r="O195" s="68"/>
    </row>
    <row r="196" spans="1:15" ht="0.75" customHeight="1" thickBot="1">
      <c r="A196" s="120"/>
      <c r="B196" s="72"/>
      <c r="C196" s="73"/>
      <c r="D196" s="12"/>
      <c r="E196" s="5"/>
      <c r="F196" s="5"/>
      <c r="G196" s="60"/>
      <c r="H196" s="61"/>
      <c r="I196" s="5"/>
      <c r="J196" s="5"/>
      <c r="K196" s="5"/>
      <c r="L196" s="5"/>
      <c r="M196" s="60"/>
      <c r="N196" s="61"/>
      <c r="O196" s="68"/>
    </row>
    <row r="197" spans="1:15" ht="11.25" hidden="1" customHeight="1" thickBot="1">
      <c r="A197" s="119"/>
      <c r="B197" s="72"/>
      <c r="C197" s="73"/>
      <c r="D197" s="12"/>
      <c r="E197" s="60"/>
      <c r="F197" s="66"/>
      <c r="G197" s="66"/>
      <c r="H197" s="66"/>
      <c r="I197" s="66"/>
      <c r="J197" s="66"/>
      <c r="K197" s="66"/>
      <c r="L197" s="66"/>
      <c r="M197" s="66"/>
      <c r="N197" s="61"/>
      <c r="O197" s="68"/>
    </row>
    <row r="198" spans="1:15" ht="23.25" hidden="1" customHeight="1" thickBot="1">
      <c r="A198" s="119"/>
      <c r="B198" s="72"/>
      <c r="C198" s="73"/>
      <c r="D198" s="12"/>
      <c r="E198" s="5"/>
      <c r="F198" s="5"/>
      <c r="G198" s="60"/>
      <c r="H198" s="61"/>
      <c r="I198" s="5"/>
      <c r="J198" s="5"/>
      <c r="K198" s="5"/>
      <c r="L198" s="5"/>
      <c r="M198" s="60"/>
      <c r="N198" s="61"/>
      <c r="O198" s="68"/>
    </row>
    <row r="199" spans="1:15" ht="22.5" hidden="1" customHeight="1" thickBot="1">
      <c r="A199" s="119"/>
      <c r="B199" s="72"/>
      <c r="C199" s="73"/>
      <c r="D199" s="12"/>
      <c r="E199" s="5"/>
      <c r="F199" s="5"/>
      <c r="G199" s="60"/>
      <c r="H199" s="61"/>
      <c r="I199" s="5"/>
      <c r="J199" s="5"/>
      <c r="K199" s="5"/>
      <c r="L199" s="5"/>
      <c r="M199" s="60"/>
      <c r="N199" s="61"/>
      <c r="O199" s="68"/>
    </row>
    <row r="200" spans="1:15" ht="17.25" hidden="1" customHeight="1" thickBot="1">
      <c r="A200" s="119"/>
      <c r="B200" s="72"/>
      <c r="C200" s="73"/>
      <c r="D200" s="12"/>
      <c r="E200" s="5"/>
      <c r="F200" s="5"/>
      <c r="G200" s="60"/>
      <c r="H200" s="61"/>
      <c r="I200" s="5"/>
      <c r="J200" s="5"/>
      <c r="K200" s="5"/>
      <c r="L200" s="5"/>
      <c r="M200" s="60"/>
      <c r="N200" s="61"/>
      <c r="O200" s="68"/>
    </row>
    <row r="201" spans="1:15" ht="30" hidden="1" customHeight="1" thickBot="1">
      <c r="A201" s="121"/>
      <c r="B201" s="72"/>
      <c r="C201" s="73"/>
      <c r="D201" s="12"/>
      <c r="E201" s="5"/>
      <c r="F201" s="5"/>
      <c r="G201" s="60"/>
      <c r="H201" s="61"/>
      <c r="I201" s="5"/>
      <c r="J201" s="5"/>
      <c r="K201" s="5"/>
      <c r="L201" s="5"/>
      <c r="M201" s="60"/>
      <c r="N201" s="61"/>
      <c r="O201" s="68"/>
    </row>
    <row r="202" spans="1:15" ht="15.75" thickBot="1">
      <c r="A202" s="87" t="s">
        <v>128</v>
      </c>
      <c r="B202" s="72"/>
      <c r="C202" s="73"/>
      <c r="D202" s="12" t="s">
        <v>21</v>
      </c>
      <c r="E202" s="5">
        <f>F202+G202+I202+J202+K202+L202+M202</f>
        <v>2309523.88</v>
      </c>
      <c r="F202" s="5">
        <f>F204+F205+F206</f>
        <v>1642857.15</v>
      </c>
      <c r="G202" s="60">
        <f>G204+G205+G206+G207</f>
        <v>0</v>
      </c>
      <c r="H202" s="61"/>
      <c r="I202" s="5">
        <f>I204+I205+I206</f>
        <v>0</v>
      </c>
      <c r="J202" s="5">
        <f>J204+J205+J206</f>
        <v>666666.73</v>
      </c>
      <c r="K202" s="5">
        <f>K204+K205+K206</f>
        <v>0</v>
      </c>
      <c r="L202" s="5">
        <f>L204+L205+L206</f>
        <v>0</v>
      </c>
      <c r="M202" s="60">
        <f>M204+M205+M206+M207</f>
        <v>0</v>
      </c>
      <c r="N202" s="61"/>
      <c r="O202" s="68"/>
    </row>
    <row r="203" spans="1:15" ht="15.75" thickBot="1">
      <c r="A203" s="88"/>
      <c r="B203" s="72"/>
      <c r="C203" s="73"/>
      <c r="D203" s="12" t="s">
        <v>23</v>
      </c>
      <c r="E203" s="60"/>
      <c r="F203" s="66"/>
      <c r="G203" s="66"/>
      <c r="H203" s="66"/>
      <c r="I203" s="66"/>
      <c r="J203" s="66"/>
      <c r="K203" s="66"/>
      <c r="L203" s="66"/>
      <c r="M203" s="66"/>
      <c r="N203" s="61"/>
      <c r="O203" s="68"/>
    </row>
    <row r="204" spans="1:15" ht="23.25" thickBot="1">
      <c r="A204" s="88"/>
      <c r="B204" s="72"/>
      <c r="C204" s="73"/>
      <c r="D204" s="12" t="s">
        <v>24</v>
      </c>
      <c r="E204" s="5">
        <f>F204+G204+I204+J204+K204+L204+M204</f>
        <v>0</v>
      </c>
      <c r="F204" s="5"/>
      <c r="G204" s="60"/>
      <c r="H204" s="61"/>
      <c r="I204" s="5"/>
      <c r="J204" s="5"/>
      <c r="K204" s="5"/>
      <c r="L204" s="5"/>
      <c r="M204" s="60"/>
      <c r="N204" s="61"/>
      <c r="O204" s="68"/>
    </row>
    <row r="205" spans="1:15" ht="23.25" thickBot="1">
      <c r="A205" s="88"/>
      <c r="B205" s="72"/>
      <c r="C205" s="73"/>
      <c r="D205" s="12" t="s">
        <v>25</v>
      </c>
      <c r="E205" s="5">
        <f>F205+G205+I205+J205+K205+L205+M205</f>
        <v>1992857.15</v>
      </c>
      <c r="F205" s="5">
        <v>1412857.15</v>
      </c>
      <c r="G205" s="60"/>
      <c r="H205" s="61"/>
      <c r="I205" s="5"/>
      <c r="J205" s="58">
        <v>580000</v>
      </c>
      <c r="K205" s="5"/>
      <c r="L205" s="5"/>
      <c r="M205" s="60"/>
      <c r="N205" s="61"/>
      <c r="O205" s="68"/>
    </row>
    <row r="206" spans="1:15" ht="15.75" thickBot="1">
      <c r="A206" s="88"/>
      <c r="B206" s="72"/>
      <c r="C206" s="73"/>
      <c r="D206" s="12" t="s">
        <v>26</v>
      </c>
      <c r="E206" s="5">
        <f>F206+G206+I206+J206+K206+L206+M206</f>
        <v>316666.73</v>
      </c>
      <c r="F206" s="5">
        <v>230000</v>
      </c>
      <c r="G206" s="60">
        <v>0</v>
      </c>
      <c r="H206" s="61"/>
      <c r="I206" s="5"/>
      <c r="J206" s="5">
        <v>86666.73</v>
      </c>
      <c r="K206" s="5"/>
      <c r="L206" s="5"/>
      <c r="M206" s="60"/>
      <c r="N206" s="61"/>
      <c r="O206" s="68"/>
    </row>
    <row r="207" spans="1:15" ht="15.75" thickBot="1">
      <c r="A207" s="89"/>
      <c r="B207" s="74"/>
      <c r="C207" s="75"/>
      <c r="D207" s="12" t="s">
        <v>27</v>
      </c>
      <c r="E207" s="5">
        <f>F207+G207+I207+J207+K207+L207+M207</f>
        <v>0</v>
      </c>
      <c r="F207" s="5"/>
      <c r="G207" s="60">
        <v>0</v>
      </c>
      <c r="H207" s="61"/>
      <c r="I207" s="5"/>
      <c r="J207" s="5"/>
      <c r="K207" s="5"/>
      <c r="L207" s="5"/>
      <c r="M207" s="60"/>
      <c r="N207" s="61"/>
      <c r="O207" s="69"/>
    </row>
    <row r="208" spans="1:15" ht="15.75" customHeight="1" thickBot="1">
      <c r="A208" s="87" t="s">
        <v>120</v>
      </c>
      <c r="B208" s="70" t="s">
        <v>50</v>
      </c>
      <c r="C208" s="71"/>
      <c r="D208" s="20" t="s">
        <v>21</v>
      </c>
      <c r="E208" s="21">
        <f>F208+G208+I208+J208+K208+L208+M208</f>
        <v>13365287.040000001</v>
      </c>
      <c r="F208" s="21">
        <f>F210+F211+F212+F213</f>
        <v>3617622</v>
      </c>
      <c r="G208" s="98">
        <v>0</v>
      </c>
      <c r="H208" s="99"/>
      <c r="I208" s="21">
        <f>I210+I211+I212+I213</f>
        <v>7735445.8900000006</v>
      </c>
      <c r="J208" s="21">
        <f>J210+J211+J212+J213</f>
        <v>2012219.15</v>
      </c>
      <c r="K208" s="21">
        <f>K210+K211+K212+K213</f>
        <v>0</v>
      </c>
      <c r="L208" s="21">
        <f>L210+L211+L212+L213</f>
        <v>0</v>
      </c>
      <c r="M208" s="98">
        <f>M210+M211+M212+M213</f>
        <v>0</v>
      </c>
      <c r="N208" s="99"/>
      <c r="O208" s="159" t="s">
        <v>51</v>
      </c>
    </row>
    <row r="209" spans="1:15" ht="15.75" customHeight="1" thickBot="1">
      <c r="A209" s="88"/>
      <c r="B209" s="72"/>
      <c r="C209" s="73"/>
      <c r="D209" s="12" t="s">
        <v>23</v>
      </c>
      <c r="E209" s="5"/>
      <c r="F209" s="5"/>
      <c r="G209" s="60"/>
      <c r="H209" s="61"/>
      <c r="I209" s="5"/>
      <c r="J209" s="5"/>
      <c r="K209" s="5"/>
      <c r="L209" s="5"/>
      <c r="M209" s="60"/>
      <c r="N209" s="61"/>
      <c r="O209" s="155"/>
    </row>
    <row r="210" spans="1:15" ht="23.25" thickBot="1">
      <c r="A210" s="88"/>
      <c r="B210" s="72"/>
      <c r="C210" s="73"/>
      <c r="D210" s="12" t="s">
        <v>24</v>
      </c>
      <c r="E210" s="5">
        <f>F210+G210+I210+J210+K210+L210+M210</f>
        <v>0</v>
      </c>
      <c r="F210" s="5"/>
      <c r="G210" s="60"/>
      <c r="H210" s="61"/>
      <c r="I210" s="5"/>
      <c r="J210" s="5"/>
      <c r="K210" s="5"/>
      <c r="L210" s="5"/>
      <c r="M210" s="60"/>
      <c r="N210" s="61"/>
      <c r="O210" s="155"/>
    </row>
    <row r="211" spans="1:15" ht="23.25" thickBot="1">
      <c r="A211" s="88"/>
      <c r="B211" s="72"/>
      <c r="C211" s="73"/>
      <c r="D211" s="12" t="s">
        <v>25</v>
      </c>
      <c r="E211" s="5">
        <f>F211+G211+I211+J211+K211+L211+M211</f>
        <v>5648000</v>
      </c>
      <c r="F211" s="5">
        <f>F217+F223+F229</f>
        <v>1080000</v>
      </c>
      <c r="G211" s="60">
        <f>G217+G223+G229</f>
        <v>0</v>
      </c>
      <c r="H211" s="61"/>
      <c r="I211" s="5">
        <f t="shared" ref="I211:L213" si="1">I217+I223+I229</f>
        <v>4568000</v>
      </c>
      <c r="J211" s="5">
        <f t="shared" si="1"/>
        <v>0</v>
      </c>
      <c r="K211" s="5">
        <f t="shared" si="1"/>
        <v>0</v>
      </c>
      <c r="L211" s="5">
        <f t="shared" si="1"/>
        <v>0</v>
      </c>
      <c r="M211" s="60"/>
      <c r="N211" s="61"/>
      <c r="O211" s="155"/>
    </row>
    <row r="212" spans="1:15" ht="15.75" customHeight="1" thickBot="1">
      <c r="A212" s="88"/>
      <c r="B212" s="72"/>
      <c r="C212" s="73"/>
      <c r="D212" s="12" t="s">
        <v>26</v>
      </c>
      <c r="E212" s="5">
        <f>F212+G212+I212+J212+K212+L212+M212</f>
        <v>6264952.040000001</v>
      </c>
      <c r="F212" s="5">
        <f>F218+F224+F230</f>
        <v>1085287</v>
      </c>
      <c r="G212" s="60">
        <f>G218</f>
        <v>0</v>
      </c>
      <c r="H212" s="61"/>
      <c r="I212" s="5">
        <f t="shared" si="1"/>
        <v>3167445.89</v>
      </c>
      <c r="J212" s="5">
        <f>J218+J224+J230</f>
        <v>2012219.15</v>
      </c>
      <c r="K212" s="5">
        <f t="shared" si="1"/>
        <v>0</v>
      </c>
      <c r="L212" s="5">
        <f t="shared" si="1"/>
        <v>0</v>
      </c>
      <c r="M212" s="60"/>
      <c r="N212" s="61"/>
      <c r="O212" s="155"/>
    </row>
    <row r="213" spans="1:15" ht="15.75" customHeight="1" thickBot="1">
      <c r="A213" s="89"/>
      <c r="B213" s="72"/>
      <c r="C213" s="73"/>
      <c r="D213" s="12" t="s">
        <v>27</v>
      </c>
      <c r="E213" s="5">
        <f>F213+G213+I213+J213+K213+L213+M213</f>
        <v>1452335</v>
      </c>
      <c r="F213" s="5">
        <f>F219+F225+F231</f>
        <v>1452335</v>
      </c>
      <c r="G213" s="60">
        <f>G219+G225+G231</f>
        <v>0</v>
      </c>
      <c r="H213" s="61"/>
      <c r="I213" s="5">
        <f t="shared" si="1"/>
        <v>0</v>
      </c>
      <c r="J213" s="5">
        <f t="shared" si="1"/>
        <v>0</v>
      </c>
      <c r="K213" s="5">
        <f t="shared" si="1"/>
        <v>0</v>
      </c>
      <c r="L213" s="5">
        <f t="shared" si="1"/>
        <v>0</v>
      </c>
      <c r="M213" s="60">
        <v>0</v>
      </c>
      <c r="N213" s="61"/>
      <c r="O213" s="155"/>
    </row>
    <row r="214" spans="1:15" ht="15.75" thickBot="1">
      <c r="A214" s="120" t="s">
        <v>96</v>
      </c>
      <c r="B214" s="72"/>
      <c r="C214" s="73"/>
      <c r="D214" s="34" t="s">
        <v>21</v>
      </c>
      <c r="E214" s="35">
        <f>F214+G214+I214+J214+K214+L214+M214</f>
        <v>3617622</v>
      </c>
      <c r="F214" s="35">
        <f>F216+F217+F218+F219</f>
        <v>3617622</v>
      </c>
      <c r="G214" s="133">
        <v>0</v>
      </c>
      <c r="H214" s="135"/>
      <c r="I214" s="35">
        <f>I216+I217+I218+I219</f>
        <v>0</v>
      </c>
      <c r="J214" s="35">
        <f>J216+J217+J218+J219</f>
        <v>0</v>
      </c>
      <c r="K214" s="35">
        <f>K216+K217+K218+K219</f>
        <v>0</v>
      </c>
      <c r="L214" s="35">
        <f>L216+L217+L218+L219</f>
        <v>0</v>
      </c>
      <c r="M214" s="133">
        <f>M216+M217+M218+M219</f>
        <v>0</v>
      </c>
      <c r="N214" s="135"/>
      <c r="O214" s="155"/>
    </row>
    <row r="215" spans="1:15" ht="15.75" thickBot="1">
      <c r="A215" s="119"/>
      <c r="B215" s="72"/>
      <c r="C215" s="73"/>
      <c r="D215" s="12" t="s">
        <v>23</v>
      </c>
      <c r="E215" s="5"/>
      <c r="F215" s="5"/>
      <c r="G215" s="60"/>
      <c r="H215" s="61"/>
      <c r="I215" s="5"/>
      <c r="J215" s="5"/>
      <c r="K215" s="5"/>
      <c r="L215" s="5"/>
      <c r="M215" s="60"/>
      <c r="N215" s="61"/>
      <c r="O215" s="155"/>
    </row>
    <row r="216" spans="1:15" ht="23.25" thickBot="1">
      <c r="A216" s="119"/>
      <c r="B216" s="72"/>
      <c r="C216" s="73"/>
      <c r="D216" s="12" t="s">
        <v>24</v>
      </c>
      <c r="E216" s="5">
        <f>F216+G216+I216+J216+K216+L216+M216</f>
        <v>0</v>
      </c>
      <c r="F216" s="5"/>
      <c r="G216" s="60"/>
      <c r="H216" s="61"/>
      <c r="I216" s="5"/>
      <c r="J216" s="5"/>
      <c r="K216" s="5"/>
      <c r="L216" s="5"/>
      <c r="M216" s="60"/>
      <c r="N216" s="61"/>
      <c r="O216" s="155"/>
    </row>
    <row r="217" spans="1:15" ht="23.25" thickBot="1">
      <c r="A217" s="119"/>
      <c r="B217" s="72"/>
      <c r="C217" s="73"/>
      <c r="D217" s="12" t="s">
        <v>25</v>
      </c>
      <c r="E217" s="5">
        <f>F217+G217+I217+J217+K217+L217+M217</f>
        <v>1080000</v>
      </c>
      <c r="F217" s="5">
        <v>1080000</v>
      </c>
      <c r="G217" s="60"/>
      <c r="H217" s="61"/>
      <c r="I217" s="5"/>
      <c r="J217" s="5"/>
      <c r="K217" s="5"/>
      <c r="L217" s="5"/>
      <c r="M217" s="60"/>
      <c r="N217" s="61"/>
      <c r="O217" s="155"/>
    </row>
    <row r="218" spans="1:15" ht="15.75" thickBot="1">
      <c r="A218" s="119"/>
      <c r="B218" s="72"/>
      <c r="C218" s="73"/>
      <c r="D218" s="12" t="s">
        <v>26</v>
      </c>
      <c r="E218" s="5">
        <f>F218+G218+I218+J218+K218+L218+M218</f>
        <v>1085287</v>
      </c>
      <c r="F218" s="5">
        <v>1085287</v>
      </c>
      <c r="G218" s="60"/>
      <c r="H218" s="61"/>
      <c r="I218" s="5"/>
      <c r="J218" s="33"/>
      <c r="K218" s="5"/>
      <c r="L218" s="5"/>
      <c r="M218" s="60"/>
      <c r="N218" s="61"/>
      <c r="O218" s="155"/>
    </row>
    <row r="219" spans="1:15" ht="15.75" thickBot="1">
      <c r="A219" s="119"/>
      <c r="B219" s="72"/>
      <c r="C219" s="73"/>
      <c r="D219" s="12" t="s">
        <v>27</v>
      </c>
      <c r="E219" s="5">
        <f>F219+G219+I219+J219+K219+L219+M219</f>
        <v>1452335</v>
      </c>
      <c r="F219" s="5">
        <v>1452335</v>
      </c>
      <c r="G219" s="60"/>
      <c r="H219" s="61"/>
      <c r="I219" s="5"/>
      <c r="J219" s="5"/>
      <c r="K219" s="5"/>
      <c r="L219" s="5"/>
      <c r="M219" s="60"/>
      <c r="N219" s="61"/>
      <c r="O219" s="155"/>
    </row>
    <row r="220" spans="1:15" ht="15.75" thickBot="1">
      <c r="A220" s="120" t="s">
        <v>97</v>
      </c>
      <c r="B220" s="72"/>
      <c r="C220" s="73"/>
      <c r="D220" s="34" t="s">
        <v>21</v>
      </c>
      <c r="E220" s="35">
        <f>F220+G220+I220+J220+K220+L220+M220</f>
        <v>9747665.040000001</v>
      </c>
      <c r="F220" s="35">
        <f>F222+F223+F224+F225</f>
        <v>0</v>
      </c>
      <c r="G220" s="133">
        <v>0</v>
      </c>
      <c r="H220" s="135"/>
      <c r="I220" s="35">
        <f>I222+I223+I224+I225</f>
        <v>7735445.8900000006</v>
      </c>
      <c r="J220" s="35">
        <f>J222+J223+J224+J225</f>
        <v>2012219.15</v>
      </c>
      <c r="K220" s="35">
        <f>K222+K223+K224+K225</f>
        <v>0</v>
      </c>
      <c r="L220" s="35">
        <f>L222+L223+L224+L225</f>
        <v>0</v>
      </c>
      <c r="M220" s="133">
        <f>M222+M223+M224+M225</f>
        <v>0</v>
      </c>
      <c r="N220" s="135"/>
      <c r="O220" s="155"/>
    </row>
    <row r="221" spans="1:15" ht="15.75" thickBot="1">
      <c r="A221" s="119"/>
      <c r="B221" s="72"/>
      <c r="C221" s="73"/>
      <c r="D221" s="12" t="s">
        <v>23</v>
      </c>
      <c r="E221" s="5"/>
      <c r="F221" s="5"/>
      <c r="G221" s="60"/>
      <c r="H221" s="61"/>
      <c r="I221" s="5"/>
      <c r="J221" s="5"/>
      <c r="K221" s="5"/>
      <c r="L221" s="5"/>
      <c r="M221" s="60"/>
      <c r="N221" s="61"/>
      <c r="O221" s="155"/>
    </row>
    <row r="222" spans="1:15" ht="23.25" thickBot="1">
      <c r="A222" s="119"/>
      <c r="B222" s="72"/>
      <c r="C222" s="73"/>
      <c r="D222" s="12" t="s">
        <v>24</v>
      </c>
      <c r="E222" s="5">
        <f>F222+G222+I222+J222+K222+L222+M222</f>
        <v>0</v>
      </c>
      <c r="F222" s="5"/>
      <c r="G222" s="60"/>
      <c r="H222" s="61"/>
      <c r="I222" s="5"/>
      <c r="J222" s="5"/>
      <c r="K222" s="5"/>
      <c r="L222" s="5"/>
      <c r="M222" s="60"/>
      <c r="N222" s="61"/>
      <c r="O222" s="155"/>
    </row>
    <row r="223" spans="1:15" ht="23.25" thickBot="1">
      <c r="A223" s="119"/>
      <c r="B223" s="72"/>
      <c r="C223" s="73"/>
      <c r="D223" s="12" t="s">
        <v>25</v>
      </c>
      <c r="E223" s="5">
        <f>F223+G223+I223+J223+K223+L223+M223</f>
        <v>4568000</v>
      </c>
      <c r="F223" s="5"/>
      <c r="G223" s="60"/>
      <c r="H223" s="61"/>
      <c r="I223" s="5">
        <v>4568000</v>
      </c>
      <c r="J223" s="5"/>
      <c r="K223" s="5"/>
      <c r="L223" s="5"/>
      <c r="M223" s="60"/>
      <c r="N223" s="61"/>
      <c r="O223" s="155"/>
    </row>
    <row r="224" spans="1:15" ht="15.75" thickBot="1">
      <c r="A224" s="119"/>
      <c r="B224" s="72"/>
      <c r="C224" s="73"/>
      <c r="D224" s="12" t="s">
        <v>26</v>
      </c>
      <c r="E224" s="5">
        <f>F224+G224+I224+J224+K224+L224+M224</f>
        <v>5179665.04</v>
      </c>
      <c r="F224" s="5"/>
      <c r="G224" s="60"/>
      <c r="H224" s="61"/>
      <c r="I224" s="5">
        <v>3167445.89</v>
      </c>
      <c r="J224" s="57">
        <v>2012219.15</v>
      </c>
      <c r="K224" s="5"/>
      <c r="L224" s="5"/>
      <c r="M224" s="60"/>
      <c r="N224" s="61"/>
      <c r="O224" s="155"/>
    </row>
    <row r="225" spans="1:15" ht="15.75" thickBot="1">
      <c r="A225" s="121"/>
      <c r="B225" s="72"/>
      <c r="C225" s="73"/>
      <c r="D225" s="12" t="s">
        <v>27</v>
      </c>
      <c r="E225" s="5">
        <f>F225+G225+I225+J225+K225+L225+M225</f>
        <v>0</v>
      </c>
      <c r="F225" s="5"/>
      <c r="G225" s="60"/>
      <c r="H225" s="61"/>
      <c r="I225" s="5"/>
      <c r="J225" s="5"/>
      <c r="K225" s="5"/>
      <c r="L225" s="5"/>
      <c r="M225" s="60"/>
      <c r="N225" s="61"/>
      <c r="O225" s="155"/>
    </row>
    <row r="226" spans="1:15" ht="15.75" thickBot="1">
      <c r="A226" s="119" t="s">
        <v>98</v>
      </c>
      <c r="B226" s="72"/>
      <c r="C226" s="73"/>
      <c r="D226" s="34" t="s">
        <v>21</v>
      </c>
      <c r="E226" s="35">
        <f>F226+G226+I226+J226+K226+L226+M226</f>
        <v>0</v>
      </c>
      <c r="F226" s="35">
        <f>F228+F229+F230+F231</f>
        <v>0</v>
      </c>
      <c r="G226" s="133">
        <v>0</v>
      </c>
      <c r="H226" s="135"/>
      <c r="I226" s="35">
        <f>I228+I229+I230+I231</f>
        <v>0</v>
      </c>
      <c r="J226" s="35">
        <f>J228+J229+J230+J231</f>
        <v>0</v>
      </c>
      <c r="K226" s="35">
        <f>K228+K229+K230+K231</f>
        <v>0</v>
      </c>
      <c r="L226" s="35">
        <f>L228+L229+L230+L231</f>
        <v>0</v>
      </c>
      <c r="M226" s="133">
        <f>M228+M229+M230+M231</f>
        <v>0</v>
      </c>
      <c r="N226" s="135"/>
      <c r="O226" s="155"/>
    </row>
    <row r="227" spans="1:15" ht="15.75" thickBot="1">
      <c r="A227" s="119"/>
      <c r="B227" s="72"/>
      <c r="C227" s="73"/>
      <c r="D227" s="12" t="s">
        <v>23</v>
      </c>
      <c r="E227" s="5"/>
      <c r="F227" s="5"/>
      <c r="G227" s="60"/>
      <c r="H227" s="61"/>
      <c r="I227" s="5"/>
      <c r="J227" s="5"/>
      <c r="K227" s="5"/>
      <c r="L227" s="5"/>
      <c r="M227" s="60"/>
      <c r="N227" s="61"/>
      <c r="O227" s="155"/>
    </row>
    <row r="228" spans="1:15" ht="23.25" thickBot="1">
      <c r="A228" s="119"/>
      <c r="B228" s="72"/>
      <c r="C228" s="73"/>
      <c r="D228" s="12" t="s">
        <v>24</v>
      </c>
      <c r="E228" s="5">
        <f>F228+G228+I228+J228+K228+L228+M228</f>
        <v>0</v>
      </c>
      <c r="F228" s="5"/>
      <c r="G228" s="60"/>
      <c r="H228" s="61"/>
      <c r="I228" s="5"/>
      <c r="J228" s="5"/>
      <c r="K228" s="5"/>
      <c r="L228" s="5"/>
      <c r="M228" s="60"/>
      <c r="N228" s="61"/>
      <c r="O228" s="155"/>
    </row>
    <row r="229" spans="1:15" ht="23.25" thickBot="1">
      <c r="A229" s="119"/>
      <c r="B229" s="72"/>
      <c r="C229" s="73"/>
      <c r="D229" s="12" t="s">
        <v>25</v>
      </c>
      <c r="E229" s="5">
        <f>F229+G229+I229+J229+K229+L229+M229</f>
        <v>0</v>
      </c>
      <c r="F229" s="5"/>
      <c r="G229" s="60"/>
      <c r="H229" s="61"/>
      <c r="I229" s="5"/>
      <c r="J229" s="5"/>
      <c r="K229" s="5"/>
      <c r="L229" s="5"/>
      <c r="M229" s="60"/>
      <c r="N229" s="61"/>
      <c r="O229" s="155"/>
    </row>
    <row r="230" spans="1:15" ht="15.75" thickBot="1">
      <c r="A230" s="119"/>
      <c r="B230" s="72"/>
      <c r="C230" s="73"/>
      <c r="D230" s="12" t="s">
        <v>26</v>
      </c>
      <c r="E230" s="5">
        <f>F230+G230+I230+J230+K230+L230+M230</f>
        <v>0</v>
      </c>
      <c r="F230" s="5"/>
      <c r="G230" s="60"/>
      <c r="H230" s="61"/>
      <c r="I230" s="5"/>
      <c r="J230" s="57">
        <v>0</v>
      </c>
      <c r="K230" s="5"/>
      <c r="L230" s="5"/>
      <c r="M230" s="60"/>
      <c r="N230" s="61"/>
      <c r="O230" s="155"/>
    </row>
    <row r="231" spans="1:15" ht="15.75" thickBot="1">
      <c r="A231" s="121"/>
      <c r="B231" s="74"/>
      <c r="C231" s="75"/>
      <c r="D231" s="12" t="s">
        <v>27</v>
      </c>
      <c r="E231" s="5">
        <f>F231+G231+I231+J231+K231+L231+M231</f>
        <v>0</v>
      </c>
      <c r="F231" s="5"/>
      <c r="G231" s="60"/>
      <c r="H231" s="61"/>
      <c r="I231" s="5"/>
      <c r="J231" s="5"/>
      <c r="K231" s="5"/>
      <c r="L231" s="5"/>
      <c r="M231" s="60"/>
      <c r="N231" s="61"/>
      <c r="O231" s="156"/>
    </row>
    <row r="232" spans="1:15" ht="18" customHeight="1" thickBot="1">
      <c r="A232" s="120" t="s">
        <v>79</v>
      </c>
      <c r="B232" s="70" t="s">
        <v>81</v>
      </c>
      <c r="C232" s="71"/>
      <c r="D232" s="20" t="s">
        <v>21</v>
      </c>
      <c r="E232" s="21">
        <f>F232+G232+I232+J232+K232+L232+M232</f>
        <v>70000</v>
      </c>
      <c r="F232" s="21">
        <f>F234+F235+F236+F237</f>
        <v>70000</v>
      </c>
      <c r="G232" s="98">
        <v>0</v>
      </c>
      <c r="H232" s="99"/>
      <c r="I232" s="21">
        <f>I234+I235+I236+I237</f>
        <v>0</v>
      </c>
      <c r="J232" s="21">
        <f>J234+J235+J236+J237</f>
        <v>0</v>
      </c>
      <c r="K232" s="21">
        <f>K234+K235+K236+K237</f>
        <v>0</v>
      </c>
      <c r="L232" s="21">
        <f>L234+L235+L236+L237</f>
        <v>0</v>
      </c>
      <c r="M232" s="98">
        <v>0</v>
      </c>
      <c r="N232" s="99"/>
      <c r="O232" s="164" t="s">
        <v>113</v>
      </c>
    </row>
    <row r="233" spans="1:15" ht="15.75" thickBot="1">
      <c r="A233" s="119"/>
      <c r="B233" s="72"/>
      <c r="C233" s="73"/>
      <c r="D233" s="12" t="s">
        <v>23</v>
      </c>
      <c r="E233" s="5"/>
      <c r="F233" s="5"/>
      <c r="G233" s="60"/>
      <c r="H233" s="61"/>
      <c r="I233" s="5"/>
      <c r="J233" s="5"/>
      <c r="K233" s="5"/>
      <c r="L233" s="5"/>
      <c r="M233" s="60"/>
      <c r="N233" s="61"/>
      <c r="O233" s="165"/>
    </row>
    <row r="234" spans="1:15" ht="23.25" thickBot="1">
      <c r="A234" s="119"/>
      <c r="B234" s="72"/>
      <c r="C234" s="73"/>
      <c r="D234" s="12" t="s">
        <v>24</v>
      </c>
      <c r="E234" s="5">
        <f>F234+G234+I234+J234+K234+L234+M234</f>
        <v>0</v>
      </c>
      <c r="F234" s="5"/>
      <c r="G234" s="60"/>
      <c r="H234" s="61"/>
      <c r="I234" s="5"/>
      <c r="J234" s="5"/>
      <c r="K234" s="5"/>
      <c r="L234" s="5"/>
      <c r="M234" s="60"/>
      <c r="N234" s="61"/>
      <c r="O234" s="165"/>
    </row>
    <row r="235" spans="1:15" ht="23.25" thickBot="1">
      <c r="A235" s="119"/>
      <c r="B235" s="72"/>
      <c r="C235" s="73"/>
      <c r="D235" s="12" t="s">
        <v>25</v>
      </c>
      <c r="E235" s="5">
        <f>F235+G235+I235+J235+K235+L235+M235</f>
        <v>0</v>
      </c>
      <c r="F235" s="5"/>
      <c r="G235" s="60"/>
      <c r="H235" s="61"/>
      <c r="I235" s="5"/>
      <c r="J235" s="5"/>
      <c r="K235" s="5"/>
      <c r="L235" s="5"/>
      <c r="M235" s="60"/>
      <c r="N235" s="61"/>
      <c r="O235" s="165"/>
    </row>
    <row r="236" spans="1:15" ht="15.75" thickBot="1">
      <c r="A236" s="119"/>
      <c r="B236" s="72"/>
      <c r="C236" s="73"/>
      <c r="D236" s="12" t="s">
        <v>26</v>
      </c>
      <c r="E236" s="5">
        <f>F236+G236+I236+J236+K236+L236+M236</f>
        <v>70000</v>
      </c>
      <c r="F236" s="5">
        <v>70000</v>
      </c>
      <c r="G236" s="60"/>
      <c r="H236" s="61"/>
      <c r="I236" s="5"/>
      <c r="J236" s="5"/>
      <c r="K236" s="5"/>
      <c r="L236" s="5"/>
      <c r="M236" s="60"/>
      <c r="N236" s="61"/>
      <c r="O236" s="165"/>
    </row>
    <row r="237" spans="1:15" ht="15.75" thickBot="1">
      <c r="A237" s="121"/>
      <c r="B237" s="74"/>
      <c r="C237" s="75"/>
      <c r="D237" s="12" t="s">
        <v>27</v>
      </c>
      <c r="E237" s="5">
        <f>F237+G237+I237+J237+K237+L237+M237</f>
        <v>0</v>
      </c>
      <c r="F237" s="5"/>
      <c r="G237" s="60"/>
      <c r="H237" s="61"/>
      <c r="I237" s="5"/>
      <c r="J237" s="5"/>
      <c r="K237" s="5"/>
      <c r="L237" s="5"/>
      <c r="M237" s="60"/>
      <c r="N237" s="61"/>
      <c r="O237" s="166"/>
    </row>
    <row r="238" spans="1:15" ht="17.25" customHeight="1" thickBot="1">
      <c r="A238" s="87" t="s">
        <v>52</v>
      </c>
      <c r="B238" s="70" t="s">
        <v>53</v>
      </c>
      <c r="C238" s="71"/>
      <c r="D238" s="20" t="s">
        <v>21</v>
      </c>
      <c r="E238" s="21">
        <f>F238+G238+I238+J238+K238+L238+M238</f>
        <v>329726</v>
      </c>
      <c r="F238" s="21">
        <f>F240+F241+F242+F243</f>
        <v>0</v>
      </c>
      <c r="G238" s="98">
        <f>G240+G241+G242+G243</f>
        <v>329726</v>
      </c>
      <c r="H238" s="99"/>
      <c r="I238" s="21">
        <f>I240+I241+I242+I243</f>
        <v>0</v>
      </c>
      <c r="J238" s="21">
        <f>J240+J241+J242+J243</f>
        <v>0</v>
      </c>
      <c r="K238" s="21">
        <f>K240+K241+K242+K243</f>
        <v>0</v>
      </c>
      <c r="L238" s="21">
        <f>L240+L241+L242+L243</f>
        <v>0</v>
      </c>
      <c r="M238" s="98">
        <f>M240+M241+M242+M243</f>
        <v>0</v>
      </c>
      <c r="N238" s="99"/>
      <c r="O238" s="67" t="s">
        <v>54</v>
      </c>
    </row>
    <row r="239" spans="1:15" ht="15.75" thickBot="1">
      <c r="A239" s="88"/>
      <c r="B239" s="72"/>
      <c r="C239" s="73"/>
      <c r="D239" s="12" t="s">
        <v>23</v>
      </c>
      <c r="E239" s="5"/>
      <c r="F239" s="5"/>
      <c r="G239" s="60"/>
      <c r="H239" s="61"/>
      <c r="I239" s="5"/>
      <c r="J239" s="5"/>
      <c r="K239" s="5"/>
      <c r="L239" s="5"/>
      <c r="M239" s="60"/>
      <c r="N239" s="61"/>
      <c r="O239" s="68"/>
    </row>
    <row r="240" spans="1:15" ht="23.25" thickBot="1">
      <c r="A240" s="88"/>
      <c r="B240" s="72"/>
      <c r="C240" s="73"/>
      <c r="D240" s="12" t="s">
        <v>24</v>
      </c>
      <c r="E240" s="5">
        <f>F240+G240+I240+J240+K240+L240+M240</f>
        <v>0</v>
      </c>
      <c r="F240" s="5"/>
      <c r="G240" s="60"/>
      <c r="H240" s="61"/>
      <c r="I240" s="5"/>
      <c r="J240" s="5"/>
      <c r="K240" s="5"/>
      <c r="L240" s="5"/>
      <c r="M240" s="60"/>
      <c r="N240" s="61"/>
      <c r="O240" s="68"/>
    </row>
    <row r="241" spans="1:15" ht="23.25" thickBot="1">
      <c r="A241" s="88"/>
      <c r="B241" s="72"/>
      <c r="C241" s="73"/>
      <c r="D241" s="12" t="s">
        <v>25</v>
      </c>
      <c r="E241" s="5">
        <f>F241+G241+I241+J241+K241+L241+M241</f>
        <v>0</v>
      </c>
      <c r="F241" s="5"/>
      <c r="G241" s="60"/>
      <c r="H241" s="61"/>
      <c r="I241" s="5"/>
      <c r="J241" s="5"/>
      <c r="K241" s="5"/>
      <c r="L241" s="5"/>
      <c r="M241" s="60"/>
      <c r="N241" s="61"/>
      <c r="O241" s="68"/>
    </row>
    <row r="242" spans="1:15" ht="15.75" thickBot="1">
      <c r="A242" s="88"/>
      <c r="B242" s="72"/>
      <c r="C242" s="73"/>
      <c r="D242" s="12" t="s">
        <v>26</v>
      </c>
      <c r="E242" s="5">
        <f>F242+G242+I242+J242+K242+L242+M242</f>
        <v>70726</v>
      </c>
      <c r="F242" s="5"/>
      <c r="G242" s="60">
        <v>70726</v>
      </c>
      <c r="H242" s="61"/>
      <c r="I242" s="5"/>
      <c r="J242" s="5"/>
      <c r="K242" s="5"/>
      <c r="L242" s="5"/>
      <c r="M242" s="60"/>
      <c r="N242" s="61"/>
      <c r="O242" s="68"/>
    </row>
    <row r="243" spans="1:15" ht="15.75" thickBot="1">
      <c r="A243" s="89"/>
      <c r="B243" s="74"/>
      <c r="C243" s="75"/>
      <c r="D243" s="12" t="s">
        <v>27</v>
      </c>
      <c r="E243" s="5">
        <f>F243+G243+I243+J243+K243+L243+M243</f>
        <v>259000</v>
      </c>
      <c r="F243" s="5"/>
      <c r="G243" s="60">
        <v>259000</v>
      </c>
      <c r="H243" s="61"/>
      <c r="I243" s="5"/>
      <c r="J243" s="5"/>
      <c r="K243" s="5"/>
      <c r="L243" s="5"/>
      <c r="M243" s="60"/>
      <c r="N243" s="61"/>
      <c r="O243" s="69"/>
    </row>
    <row r="244" spans="1:15" ht="18.75" customHeight="1" thickBot="1">
      <c r="A244" s="87" t="s">
        <v>55</v>
      </c>
      <c r="B244" s="70" t="s">
        <v>56</v>
      </c>
      <c r="C244" s="71"/>
      <c r="D244" s="20" t="s">
        <v>21</v>
      </c>
      <c r="E244" s="21">
        <f>F244+G244+I244+J244+K244+L244+M244</f>
        <v>0</v>
      </c>
      <c r="F244" s="21"/>
      <c r="G244" s="98"/>
      <c r="H244" s="99"/>
      <c r="I244" s="21">
        <f>SUM(I245:I249)</f>
        <v>0</v>
      </c>
      <c r="J244" s="21"/>
      <c r="K244" s="21"/>
      <c r="L244" s="21"/>
      <c r="M244" s="98"/>
      <c r="N244" s="99"/>
      <c r="O244" s="67" t="s">
        <v>57</v>
      </c>
    </row>
    <row r="245" spans="1:15" ht="15.75" thickBot="1">
      <c r="A245" s="88"/>
      <c r="B245" s="72"/>
      <c r="C245" s="73"/>
      <c r="D245" s="12" t="s">
        <v>23</v>
      </c>
      <c r="E245" s="5"/>
      <c r="F245" s="5"/>
      <c r="G245" s="60"/>
      <c r="H245" s="61"/>
      <c r="I245" s="5"/>
      <c r="J245" s="5"/>
      <c r="K245" s="5"/>
      <c r="L245" s="5"/>
      <c r="M245" s="60"/>
      <c r="N245" s="61"/>
      <c r="O245" s="68"/>
    </row>
    <row r="246" spans="1:15" ht="23.25" thickBot="1">
      <c r="A246" s="88"/>
      <c r="B246" s="72"/>
      <c r="C246" s="73"/>
      <c r="D246" s="12" t="s">
        <v>24</v>
      </c>
      <c r="E246" s="5">
        <f>F246+G246+I246+J246+K246+L246+M246</f>
        <v>0</v>
      </c>
      <c r="F246" s="5"/>
      <c r="G246" s="60"/>
      <c r="H246" s="61"/>
      <c r="I246" s="5"/>
      <c r="J246" s="5"/>
      <c r="K246" s="5"/>
      <c r="L246" s="5"/>
      <c r="M246" s="60"/>
      <c r="N246" s="61"/>
      <c r="O246" s="68"/>
    </row>
    <row r="247" spans="1:15" ht="23.25" thickBot="1">
      <c r="A247" s="88"/>
      <c r="B247" s="72"/>
      <c r="C247" s="73"/>
      <c r="D247" s="12" t="s">
        <v>25</v>
      </c>
      <c r="E247" s="5">
        <f>F247+G247+I247+J247+K247+L247+M247</f>
        <v>0</v>
      </c>
      <c r="F247" s="5"/>
      <c r="G247" s="60"/>
      <c r="H247" s="61"/>
      <c r="I247" s="5"/>
      <c r="J247" s="5"/>
      <c r="K247" s="5"/>
      <c r="L247" s="5"/>
      <c r="M247" s="60"/>
      <c r="N247" s="61"/>
      <c r="O247" s="68"/>
    </row>
    <row r="248" spans="1:15" ht="15" customHeight="1" thickBot="1">
      <c r="A248" s="88"/>
      <c r="B248" s="72"/>
      <c r="C248" s="73"/>
      <c r="D248" s="12" t="s">
        <v>26</v>
      </c>
      <c r="E248" s="5">
        <f>F248+G248+I248+J248+K248+L248+M248</f>
        <v>0</v>
      </c>
      <c r="F248" s="5"/>
      <c r="G248" s="60"/>
      <c r="H248" s="61"/>
      <c r="I248" s="5"/>
      <c r="J248" s="5"/>
      <c r="K248" s="5"/>
      <c r="L248" s="5"/>
      <c r="M248" s="60"/>
      <c r="N248" s="61"/>
      <c r="O248" s="68"/>
    </row>
    <row r="249" spans="1:15" ht="15.75" thickBot="1">
      <c r="A249" s="89"/>
      <c r="B249" s="74"/>
      <c r="C249" s="75"/>
      <c r="D249" s="12" t="s">
        <v>27</v>
      </c>
      <c r="E249" s="5">
        <f>F249+G249+I249+J249+K249+L249+M249</f>
        <v>0</v>
      </c>
      <c r="F249" s="5"/>
      <c r="G249" s="60"/>
      <c r="H249" s="61"/>
      <c r="I249" s="5"/>
      <c r="J249" s="5"/>
      <c r="K249" s="5"/>
      <c r="L249" s="5"/>
      <c r="M249" s="60"/>
      <c r="N249" s="61"/>
      <c r="O249" s="69"/>
    </row>
    <row r="250" spans="1:15" ht="15.75" thickBot="1">
      <c r="A250" s="87" t="s">
        <v>58</v>
      </c>
      <c r="B250" s="70" t="s">
        <v>80</v>
      </c>
      <c r="C250" s="71"/>
      <c r="D250" s="20" t="s">
        <v>21</v>
      </c>
      <c r="E250" s="21">
        <f>F250+G250+I250+J250+K250+L250+M250</f>
        <v>40359</v>
      </c>
      <c r="F250" s="21"/>
      <c r="G250" s="98"/>
      <c r="H250" s="99"/>
      <c r="I250" s="21">
        <f>I254</f>
        <v>40359</v>
      </c>
      <c r="J250" s="21"/>
      <c r="K250" s="21"/>
      <c r="L250" s="21"/>
      <c r="M250" s="98"/>
      <c r="N250" s="99"/>
      <c r="O250" s="67" t="s">
        <v>114</v>
      </c>
    </row>
    <row r="251" spans="1:15" ht="15.75" thickBot="1">
      <c r="A251" s="88"/>
      <c r="B251" s="72"/>
      <c r="C251" s="73"/>
      <c r="D251" s="12" t="s">
        <v>23</v>
      </c>
      <c r="E251" s="5"/>
      <c r="F251" s="5"/>
      <c r="G251" s="60"/>
      <c r="H251" s="61"/>
      <c r="I251" s="5"/>
      <c r="J251" s="5"/>
      <c r="K251" s="5"/>
      <c r="L251" s="5"/>
      <c r="M251" s="60"/>
      <c r="N251" s="61"/>
      <c r="O251" s="170"/>
    </row>
    <row r="252" spans="1:15" ht="23.25" thickBot="1">
      <c r="A252" s="88"/>
      <c r="B252" s="72"/>
      <c r="C252" s="73"/>
      <c r="D252" s="12" t="s">
        <v>24</v>
      </c>
      <c r="E252" s="5">
        <f>F252+G252+I252+J252+K252+L252+M252</f>
        <v>0</v>
      </c>
      <c r="F252" s="5"/>
      <c r="G252" s="60"/>
      <c r="H252" s="61"/>
      <c r="I252" s="5"/>
      <c r="J252" s="5"/>
      <c r="K252" s="5"/>
      <c r="L252" s="5"/>
      <c r="M252" s="60"/>
      <c r="N252" s="61"/>
      <c r="O252" s="170"/>
    </row>
    <row r="253" spans="1:15" ht="23.25" thickBot="1">
      <c r="A253" s="88"/>
      <c r="B253" s="72"/>
      <c r="C253" s="73"/>
      <c r="D253" s="12" t="s">
        <v>25</v>
      </c>
      <c r="E253" s="5">
        <f>F253+G253+I253+J253+K253+L253+M253</f>
        <v>0</v>
      </c>
      <c r="F253" s="5"/>
      <c r="G253" s="60"/>
      <c r="H253" s="61"/>
      <c r="I253" s="5"/>
      <c r="J253" s="5"/>
      <c r="K253" s="5"/>
      <c r="L253" s="5"/>
      <c r="M253" s="60"/>
      <c r="N253" s="61"/>
      <c r="O253" s="170"/>
    </row>
    <row r="254" spans="1:15" ht="15.75" thickBot="1">
      <c r="A254" s="88"/>
      <c r="B254" s="72"/>
      <c r="C254" s="73"/>
      <c r="D254" s="12" t="s">
        <v>26</v>
      </c>
      <c r="E254" s="5">
        <f>F254+G254+I254+J254+K254+L254+M254</f>
        <v>40359</v>
      </c>
      <c r="F254" s="5"/>
      <c r="G254" s="60"/>
      <c r="H254" s="61"/>
      <c r="I254" s="35">
        <v>40359</v>
      </c>
      <c r="J254" s="5"/>
      <c r="K254" s="5"/>
      <c r="L254" s="5"/>
      <c r="M254" s="60"/>
      <c r="N254" s="61"/>
      <c r="O254" s="170"/>
    </row>
    <row r="255" spans="1:15" ht="15.75" thickBot="1">
      <c r="A255" s="89"/>
      <c r="B255" s="74"/>
      <c r="C255" s="75"/>
      <c r="D255" s="12" t="s">
        <v>27</v>
      </c>
      <c r="E255" s="5">
        <f>F255+G255+I255+J255+K255+L255+M255</f>
        <v>0</v>
      </c>
      <c r="F255" s="5"/>
      <c r="G255" s="60"/>
      <c r="H255" s="61"/>
      <c r="I255" s="5"/>
      <c r="J255" s="5"/>
      <c r="K255" s="5"/>
      <c r="L255" s="5"/>
      <c r="M255" s="60"/>
      <c r="N255" s="61"/>
      <c r="O255" s="171"/>
    </row>
    <row r="256" spans="1:15" ht="15.75" thickBot="1">
      <c r="A256" s="87" t="s">
        <v>99</v>
      </c>
      <c r="B256" s="70" t="s">
        <v>81</v>
      </c>
      <c r="C256" s="71"/>
      <c r="D256" s="20" t="s">
        <v>21</v>
      </c>
      <c r="E256" s="21">
        <f>F256+G256+I256+J256+K256+L256+M256</f>
        <v>505667</v>
      </c>
      <c r="F256" s="21"/>
      <c r="G256" s="98"/>
      <c r="H256" s="99"/>
      <c r="I256" s="21">
        <f>I260</f>
        <v>451564</v>
      </c>
      <c r="J256" s="21">
        <v>54103</v>
      </c>
      <c r="K256" s="21"/>
      <c r="L256" s="21"/>
      <c r="M256" s="98"/>
      <c r="N256" s="99"/>
      <c r="O256" s="169" t="s">
        <v>110</v>
      </c>
    </row>
    <row r="257" spans="1:15" ht="15.75" thickBot="1">
      <c r="A257" s="88"/>
      <c r="B257" s="72"/>
      <c r="C257" s="73"/>
      <c r="D257" s="12" t="s">
        <v>23</v>
      </c>
      <c r="E257" s="5"/>
      <c r="F257" s="5"/>
      <c r="G257" s="60"/>
      <c r="H257" s="61"/>
      <c r="I257" s="5"/>
      <c r="J257" s="5"/>
      <c r="K257" s="5"/>
      <c r="L257" s="5"/>
      <c r="M257" s="60"/>
      <c r="N257" s="61"/>
      <c r="O257" s="170"/>
    </row>
    <row r="258" spans="1:15" ht="23.25" thickBot="1">
      <c r="A258" s="88"/>
      <c r="B258" s="72"/>
      <c r="C258" s="73"/>
      <c r="D258" s="12" t="s">
        <v>24</v>
      </c>
      <c r="E258" s="5">
        <f>F258+G258+I258+J258+K258+L258+M258</f>
        <v>0</v>
      </c>
      <c r="F258" s="5"/>
      <c r="G258" s="60"/>
      <c r="H258" s="61"/>
      <c r="I258" s="5"/>
      <c r="J258" s="5"/>
      <c r="K258" s="5"/>
      <c r="L258" s="5"/>
      <c r="M258" s="60"/>
      <c r="N258" s="61"/>
      <c r="O258" s="170"/>
    </row>
    <row r="259" spans="1:15" ht="23.25" thickBot="1">
      <c r="A259" s="88"/>
      <c r="B259" s="72"/>
      <c r="C259" s="73"/>
      <c r="D259" s="12" t="s">
        <v>25</v>
      </c>
      <c r="E259" s="5">
        <f>F259+G259+I259+J259+K259+L259+M259</f>
        <v>0</v>
      </c>
      <c r="F259" s="5"/>
      <c r="G259" s="60"/>
      <c r="H259" s="61"/>
      <c r="I259" s="5"/>
      <c r="J259" s="5"/>
      <c r="K259" s="5"/>
      <c r="L259" s="5"/>
      <c r="M259" s="60"/>
      <c r="N259" s="61"/>
      <c r="O259" s="170"/>
    </row>
    <row r="260" spans="1:15" ht="15.75" thickBot="1">
      <c r="A260" s="88"/>
      <c r="B260" s="72"/>
      <c r="C260" s="73"/>
      <c r="D260" s="12" t="s">
        <v>26</v>
      </c>
      <c r="E260" s="5">
        <f>F260+G260+I260+J260+K260+L260+M260</f>
        <v>505667</v>
      </c>
      <c r="F260" s="5"/>
      <c r="G260" s="60"/>
      <c r="H260" s="61"/>
      <c r="I260" s="5">
        <v>451564</v>
      </c>
      <c r="J260" s="5">
        <v>54103</v>
      </c>
      <c r="K260" s="5"/>
      <c r="L260" s="5"/>
      <c r="M260" s="60"/>
      <c r="N260" s="61"/>
      <c r="O260" s="170"/>
    </row>
    <row r="261" spans="1:15" ht="15.75" thickBot="1">
      <c r="A261" s="89"/>
      <c r="B261" s="72"/>
      <c r="C261" s="73"/>
      <c r="D261" s="12" t="s">
        <v>27</v>
      </c>
      <c r="E261" s="5">
        <f>F261+G261+I261+J261+K261+L261+M261</f>
        <v>0</v>
      </c>
      <c r="F261" s="5"/>
      <c r="G261" s="60"/>
      <c r="H261" s="61"/>
      <c r="I261" s="5"/>
      <c r="J261" s="5"/>
      <c r="K261" s="5"/>
      <c r="L261" s="5"/>
      <c r="M261" s="60"/>
      <c r="N261" s="61"/>
      <c r="O261" s="171"/>
    </row>
    <row r="262" spans="1:15" ht="15.75" thickBot="1">
      <c r="A262" s="161" t="s">
        <v>138</v>
      </c>
      <c r="B262" s="94"/>
      <c r="C262" s="95"/>
      <c r="D262" s="20" t="s">
        <v>21</v>
      </c>
      <c r="E262" s="5">
        <v>451564</v>
      </c>
      <c r="F262" s="5"/>
      <c r="G262" s="29"/>
      <c r="H262" s="30"/>
      <c r="I262" s="5">
        <v>451564</v>
      </c>
      <c r="J262" s="5"/>
      <c r="K262" s="5"/>
      <c r="L262" s="5"/>
      <c r="M262" s="29"/>
      <c r="N262" s="30"/>
      <c r="O262" s="59"/>
    </row>
    <row r="263" spans="1:15" ht="15.75" thickBot="1">
      <c r="A263" s="162"/>
      <c r="B263" s="94"/>
      <c r="C263" s="95"/>
      <c r="D263" s="12" t="s">
        <v>23</v>
      </c>
      <c r="E263" s="5"/>
      <c r="F263" s="5"/>
      <c r="G263" s="29"/>
      <c r="H263" s="30"/>
      <c r="I263" s="5"/>
      <c r="J263" s="5"/>
      <c r="K263" s="5"/>
      <c r="L263" s="5"/>
      <c r="M263" s="29"/>
      <c r="N263" s="30"/>
      <c r="O263" s="59"/>
    </row>
    <row r="264" spans="1:15" ht="23.25" thickBot="1">
      <c r="A264" s="162"/>
      <c r="B264" s="94"/>
      <c r="C264" s="95"/>
      <c r="D264" s="12" t="s">
        <v>24</v>
      </c>
      <c r="E264" s="5"/>
      <c r="F264" s="5"/>
      <c r="G264" s="29"/>
      <c r="H264" s="30"/>
      <c r="I264" s="5"/>
      <c r="J264" s="5"/>
      <c r="K264" s="5"/>
      <c r="L264" s="5"/>
      <c r="M264" s="29"/>
      <c r="N264" s="30"/>
      <c r="O264" s="59"/>
    </row>
    <row r="265" spans="1:15" ht="23.25" thickBot="1">
      <c r="A265" s="162"/>
      <c r="B265" s="94"/>
      <c r="C265" s="95"/>
      <c r="D265" s="12" t="s">
        <v>25</v>
      </c>
      <c r="E265" s="5"/>
      <c r="F265" s="5"/>
      <c r="G265" s="29"/>
      <c r="H265" s="30"/>
      <c r="I265" s="5"/>
      <c r="J265" s="5"/>
      <c r="K265" s="5"/>
      <c r="L265" s="5"/>
      <c r="M265" s="29"/>
      <c r="N265" s="30"/>
      <c r="O265" s="59"/>
    </row>
    <row r="266" spans="1:15" ht="15.75" thickBot="1">
      <c r="A266" s="162"/>
      <c r="B266" s="94"/>
      <c r="C266" s="95"/>
      <c r="D266" s="12" t="s">
        <v>26</v>
      </c>
      <c r="E266" s="5">
        <v>451564</v>
      </c>
      <c r="F266" s="5"/>
      <c r="G266" s="29"/>
      <c r="H266" s="30"/>
      <c r="I266" s="5">
        <v>451564</v>
      </c>
      <c r="J266" s="5"/>
      <c r="K266" s="5"/>
      <c r="L266" s="5"/>
      <c r="M266" s="29"/>
      <c r="N266" s="30"/>
      <c r="O266" s="59"/>
    </row>
    <row r="267" spans="1:15" ht="15.75" thickBot="1">
      <c r="A267" s="163"/>
      <c r="B267" s="94"/>
      <c r="C267" s="95"/>
      <c r="D267" s="12" t="s">
        <v>27</v>
      </c>
      <c r="E267" s="5"/>
      <c r="F267" s="5"/>
      <c r="G267" s="29"/>
      <c r="H267" s="30"/>
      <c r="I267" s="5"/>
      <c r="J267" s="5"/>
      <c r="K267" s="5"/>
      <c r="L267" s="5"/>
      <c r="M267" s="29"/>
      <c r="N267" s="30"/>
      <c r="O267" s="59"/>
    </row>
    <row r="268" spans="1:15" ht="15.75" customHeight="1" thickBot="1">
      <c r="A268" s="161" t="s">
        <v>139</v>
      </c>
      <c r="B268" s="94"/>
      <c r="C268" s="95"/>
      <c r="D268" s="20" t="s">
        <v>21</v>
      </c>
      <c r="E268" s="5">
        <v>54103</v>
      </c>
      <c r="F268" s="5"/>
      <c r="G268" s="29"/>
      <c r="H268" s="30"/>
      <c r="I268" s="5"/>
      <c r="J268" s="5">
        <v>54103</v>
      </c>
      <c r="K268" s="5"/>
      <c r="L268" s="5"/>
      <c r="M268" s="29"/>
      <c r="N268" s="30"/>
      <c r="O268" s="59"/>
    </row>
    <row r="269" spans="1:15" ht="15.75" thickBot="1">
      <c r="A269" s="162"/>
      <c r="B269" s="94"/>
      <c r="C269" s="95"/>
      <c r="D269" s="12" t="s">
        <v>23</v>
      </c>
      <c r="E269" s="5"/>
      <c r="F269" s="5"/>
      <c r="G269" s="29"/>
      <c r="H269" s="30"/>
      <c r="I269" s="5"/>
      <c r="J269" s="5"/>
      <c r="K269" s="5"/>
      <c r="L269" s="5"/>
      <c r="M269" s="29"/>
      <c r="N269" s="30"/>
      <c r="O269" s="59"/>
    </row>
    <row r="270" spans="1:15" ht="23.25" thickBot="1">
      <c r="A270" s="162"/>
      <c r="B270" s="94"/>
      <c r="C270" s="95"/>
      <c r="D270" s="12" t="s">
        <v>24</v>
      </c>
      <c r="E270" s="5"/>
      <c r="F270" s="5"/>
      <c r="G270" s="29"/>
      <c r="H270" s="30"/>
      <c r="I270" s="5"/>
      <c r="J270" s="5"/>
      <c r="K270" s="5"/>
      <c r="L270" s="5"/>
      <c r="M270" s="29"/>
      <c r="N270" s="30"/>
      <c r="O270" s="59"/>
    </row>
    <row r="271" spans="1:15" ht="23.25" thickBot="1">
      <c r="A271" s="162"/>
      <c r="B271" s="94"/>
      <c r="C271" s="95"/>
      <c r="D271" s="12" t="s">
        <v>25</v>
      </c>
      <c r="E271" s="5"/>
      <c r="F271" s="5"/>
      <c r="G271" s="29"/>
      <c r="H271" s="30"/>
      <c r="I271" s="5"/>
      <c r="J271" s="5"/>
      <c r="K271" s="5"/>
      <c r="L271" s="5"/>
      <c r="M271" s="29"/>
      <c r="N271" s="30"/>
      <c r="O271" s="59"/>
    </row>
    <row r="272" spans="1:15" ht="15.75" thickBot="1">
      <c r="A272" s="162"/>
      <c r="B272" s="94"/>
      <c r="C272" s="95"/>
      <c r="D272" s="12" t="s">
        <v>26</v>
      </c>
      <c r="E272" s="5">
        <v>54103</v>
      </c>
      <c r="F272" s="5"/>
      <c r="G272" s="29"/>
      <c r="H272" s="30"/>
      <c r="I272" s="5"/>
      <c r="J272" s="5">
        <v>54103</v>
      </c>
      <c r="K272" s="5"/>
      <c r="L272" s="5"/>
      <c r="M272" s="29"/>
      <c r="N272" s="30"/>
      <c r="O272" s="59"/>
    </row>
    <row r="273" spans="1:15" ht="15.75" thickBot="1">
      <c r="A273" s="163"/>
      <c r="B273" s="96"/>
      <c r="C273" s="97"/>
      <c r="D273" s="12" t="s">
        <v>27</v>
      </c>
      <c r="E273" s="5"/>
      <c r="F273" s="5"/>
      <c r="G273" s="29"/>
      <c r="H273" s="30"/>
      <c r="I273" s="5"/>
      <c r="J273" s="5"/>
      <c r="K273" s="5"/>
      <c r="L273" s="5"/>
      <c r="M273" s="29"/>
      <c r="N273" s="30"/>
      <c r="O273" s="59"/>
    </row>
    <row r="274" spans="1:15" ht="15.75" thickBot="1">
      <c r="A274" s="120" t="s">
        <v>133</v>
      </c>
      <c r="B274" s="70" t="s">
        <v>100</v>
      </c>
      <c r="C274" s="71"/>
      <c r="D274" s="20" t="s">
        <v>21</v>
      </c>
      <c r="E274" s="21">
        <f>F274+G274+I274+J274+K274+L274+M274</f>
        <v>1461746.12</v>
      </c>
      <c r="F274" s="21">
        <f>F276+F277+F278+F279</f>
        <v>0</v>
      </c>
      <c r="G274" s="98">
        <f>G276+G277+G278+G279</f>
        <v>0</v>
      </c>
      <c r="H274" s="99"/>
      <c r="I274" s="21">
        <f>I276+I277+I278+I279</f>
        <v>0</v>
      </c>
      <c r="J274" s="21">
        <f>J276+J277+J278+J279</f>
        <v>1461746.12</v>
      </c>
      <c r="K274" s="21">
        <f>K276+K277+K278+K279</f>
        <v>0</v>
      </c>
      <c r="L274" s="21">
        <f>L276+L277+L278+L279</f>
        <v>0</v>
      </c>
      <c r="M274" s="98"/>
      <c r="N274" s="99"/>
      <c r="O274" s="169" t="s">
        <v>130</v>
      </c>
    </row>
    <row r="275" spans="1:15" ht="15.75" thickBot="1">
      <c r="A275" s="119"/>
      <c r="B275" s="72"/>
      <c r="C275" s="73"/>
      <c r="D275" s="12" t="s">
        <v>23</v>
      </c>
      <c r="E275" s="5"/>
      <c r="F275" s="5"/>
      <c r="G275" s="60"/>
      <c r="H275" s="61"/>
      <c r="I275" s="5"/>
      <c r="J275" s="5"/>
      <c r="K275" s="5"/>
      <c r="L275" s="5"/>
      <c r="M275" s="60"/>
      <c r="N275" s="61"/>
      <c r="O275" s="170"/>
    </row>
    <row r="276" spans="1:15" ht="23.25" thickBot="1">
      <c r="A276" s="119"/>
      <c r="B276" s="72"/>
      <c r="C276" s="73"/>
      <c r="D276" s="12" t="s">
        <v>24</v>
      </c>
      <c r="E276" s="5">
        <f>F276+G276+I276+J276+K276+L276+M276</f>
        <v>0</v>
      </c>
      <c r="F276" s="5">
        <f>F282+F288+F294</f>
        <v>0</v>
      </c>
      <c r="G276" s="60">
        <f>G282+G288</f>
        <v>0</v>
      </c>
      <c r="H276" s="61"/>
      <c r="I276" s="5">
        <f t="shared" ref="I276:M278" si="2">I282+I288</f>
        <v>0</v>
      </c>
      <c r="J276" s="5">
        <f t="shared" si="2"/>
        <v>0</v>
      </c>
      <c r="K276" s="5">
        <f t="shared" si="2"/>
        <v>0</v>
      </c>
      <c r="L276" s="5">
        <f t="shared" si="2"/>
        <v>0</v>
      </c>
      <c r="M276" s="60">
        <f t="shared" si="2"/>
        <v>0</v>
      </c>
      <c r="N276" s="61"/>
      <c r="O276" s="170"/>
    </row>
    <row r="277" spans="1:15" ht="23.25" thickBot="1">
      <c r="A277" s="119"/>
      <c r="B277" s="72"/>
      <c r="C277" s="73"/>
      <c r="D277" s="12" t="s">
        <v>25</v>
      </c>
      <c r="E277" s="5">
        <f>F277+G277+I277+J277+K277+L277+M277</f>
        <v>0</v>
      </c>
      <c r="F277" s="5">
        <f>F283+F289</f>
        <v>0</v>
      </c>
      <c r="G277" s="60">
        <f>G283+G289</f>
        <v>0</v>
      </c>
      <c r="H277" s="61"/>
      <c r="I277" s="5">
        <f t="shared" si="2"/>
        <v>0</v>
      </c>
      <c r="J277" s="5">
        <f t="shared" si="2"/>
        <v>0</v>
      </c>
      <c r="K277" s="5">
        <f t="shared" si="2"/>
        <v>0</v>
      </c>
      <c r="L277" s="5">
        <f t="shared" si="2"/>
        <v>0</v>
      </c>
      <c r="M277" s="60">
        <f t="shared" si="2"/>
        <v>0</v>
      </c>
      <c r="N277" s="61"/>
      <c r="O277" s="170"/>
    </row>
    <row r="278" spans="1:15" ht="15.75" thickBot="1">
      <c r="A278" s="119"/>
      <c r="B278" s="72"/>
      <c r="C278" s="73"/>
      <c r="D278" s="12" t="s">
        <v>26</v>
      </c>
      <c r="E278" s="5">
        <f>F278+G278+I278+J278+K278+L278+M278</f>
        <v>1461746.12</v>
      </c>
      <c r="F278" s="5">
        <f>F284+F290</f>
        <v>0</v>
      </c>
      <c r="G278" s="60">
        <f>G284+G290</f>
        <v>0</v>
      </c>
      <c r="H278" s="61"/>
      <c r="I278" s="5">
        <f t="shared" si="2"/>
        <v>0</v>
      </c>
      <c r="J278" s="5">
        <v>1461746.12</v>
      </c>
      <c r="K278" s="5">
        <f t="shared" si="2"/>
        <v>0</v>
      </c>
      <c r="L278" s="5">
        <f t="shared" si="2"/>
        <v>0</v>
      </c>
      <c r="M278" s="60">
        <f t="shared" si="2"/>
        <v>0</v>
      </c>
      <c r="N278" s="61"/>
      <c r="O278" s="170"/>
    </row>
    <row r="279" spans="1:15" ht="15.75" thickBot="1">
      <c r="A279" s="119"/>
      <c r="B279" s="72"/>
      <c r="C279" s="73"/>
      <c r="D279" s="12" t="s">
        <v>27</v>
      </c>
      <c r="E279" s="5">
        <f>F279+G279+I279+J279+K279+L279+M279</f>
        <v>0</v>
      </c>
      <c r="F279" s="5">
        <f>F285+F291</f>
        <v>0</v>
      </c>
      <c r="G279" s="60"/>
      <c r="H279" s="61"/>
      <c r="I279" s="5">
        <f>I285+I291</f>
        <v>0</v>
      </c>
      <c r="J279" s="5">
        <f>J285+J291</f>
        <v>0</v>
      </c>
      <c r="K279" s="5">
        <f>K285+K291</f>
        <v>0</v>
      </c>
      <c r="L279" s="5">
        <f>L285+L291</f>
        <v>0</v>
      </c>
      <c r="M279" s="60"/>
      <c r="N279" s="61"/>
      <c r="O279" s="170"/>
    </row>
    <row r="280" spans="1:15" ht="0.75" customHeight="1" thickBot="1">
      <c r="A280" s="120" t="s">
        <v>129</v>
      </c>
      <c r="B280" s="72"/>
      <c r="C280" s="73"/>
      <c r="D280" s="34" t="s">
        <v>21</v>
      </c>
      <c r="E280" s="35">
        <f>F280+G280+I280+J280+K280+L280+M280</f>
        <v>0</v>
      </c>
      <c r="F280" s="35">
        <f>F282+F283+F284+F285</f>
        <v>0</v>
      </c>
      <c r="G280" s="133"/>
      <c r="H280" s="135"/>
      <c r="I280" s="35">
        <f>I282+I283+I284+I285</f>
        <v>0</v>
      </c>
      <c r="J280" s="35">
        <f>J282+J283+J284+J285</f>
        <v>0</v>
      </c>
      <c r="K280" s="35">
        <f>K282+K283+K284+K285</f>
        <v>0</v>
      </c>
      <c r="L280" s="35">
        <f>L282+L283+L284+L285</f>
        <v>0</v>
      </c>
      <c r="M280" s="133"/>
      <c r="N280" s="135"/>
      <c r="O280" s="170"/>
    </row>
    <row r="281" spans="1:15" ht="15.75" hidden="1" thickBot="1">
      <c r="A281" s="119"/>
      <c r="B281" s="72"/>
      <c r="C281" s="73"/>
      <c r="D281" s="34" t="s">
        <v>23</v>
      </c>
      <c r="E281" s="35"/>
      <c r="F281" s="35"/>
      <c r="G281" s="133"/>
      <c r="H281" s="135"/>
      <c r="I281" s="35"/>
      <c r="J281" s="35"/>
      <c r="K281" s="35"/>
      <c r="L281" s="35"/>
      <c r="M281" s="133"/>
      <c r="N281" s="135"/>
      <c r="O281" s="170"/>
    </row>
    <row r="282" spans="1:15" ht="23.25" hidden="1" thickBot="1">
      <c r="A282" s="119"/>
      <c r="B282" s="72"/>
      <c r="C282" s="73"/>
      <c r="D282" s="34" t="s">
        <v>24</v>
      </c>
      <c r="E282" s="35">
        <f>F282+G282+I282+J282+K282+L282+M282</f>
        <v>0</v>
      </c>
      <c r="F282" s="35"/>
      <c r="G282" s="133"/>
      <c r="H282" s="135"/>
      <c r="I282" s="35"/>
      <c r="J282" s="35"/>
      <c r="K282" s="35"/>
      <c r="L282" s="35"/>
      <c r="M282" s="133"/>
      <c r="N282" s="135"/>
      <c r="O282" s="8"/>
    </row>
    <row r="283" spans="1:15" ht="23.25" hidden="1" thickBot="1">
      <c r="A283" s="119"/>
      <c r="B283" s="72"/>
      <c r="C283" s="73"/>
      <c r="D283" s="34" t="s">
        <v>25</v>
      </c>
      <c r="E283" s="35">
        <f>F283+G283+I283+J283+K283+L283+M283</f>
        <v>0</v>
      </c>
      <c r="F283" s="35"/>
      <c r="G283" s="133"/>
      <c r="H283" s="135"/>
      <c r="I283" s="35"/>
      <c r="J283" s="35"/>
      <c r="K283" s="35"/>
      <c r="L283" s="35"/>
      <c r="M283" s="133"/>
      <c r="N283" s="135"/>
      <c r="O283" s="8"/>
    </row>
    <row r="284" spans="1:15" ht="15.75" hidden="1" thickBot="1">
      <c r="A284" s="119"/>
      <c r="B284" s="72"/>
      <c r="C284" s="73"/>
      <c r="D284" s="34" t="s">
        <v>26</v>
      </c>
      <c r="E284" s="35">
        <f>F284+G284+I284+J284+K284+L284+M284</f>
        <v>0</v>
      </c>
      <c r="F284" s="35"/>
      <c r="G284" s="133"/>
      <c r="H284" s="135"/>
      <c r="I284" s="35"/>
      <c r="J284" s="35">
        <v>0</v>
      </c>
      <c r="K284" s="35"/>
      <c r="L284" s="35"/>
      <c r="M284" s="133"/>
      <c r="N284" s="135"/>
      <c r="O284" s="8"/>
    </row>
    <row r="285" spans="1:15" ht="15.75" hidden="1" thickBot="1">
      <c r="A285" s="121"/>
      <c r="B285" s="72"/>
      <c r="C285" s="73"/>
      <c r="D285" s="34" t="s">
        <v>27</v>
      </c>
      <c r="E285" s="35">
        <f>F285+G285+I285+J285+K285+L285+M285</f>
        <v>0</v>
      </c>
      <c r="F285" s="35"/>
      <c r="G285" s="133"/>
      <c r="H285" s="135"/>
      <c r="I285" s="35"/>
      <c r="J285" s="35"/>
      <c r="K285" s="35"/>
      <c r="L285" s="35"/>
      <c r="M285" s="133"/>
      <c r="N285" s="135"/>
      <c r="O285" s="8"/>
    </row>
    <row r="286" spans="1:15" ht="15.75" hidden="1" thickBot="1">
      <c r="A286" s="119" t="s">
        <v>101</v>
      </c>
      <c r="B286" s="72"/>
      <c r="C286" s="73"/>
      <c r="D286" s="34" t="s">
        <v>21</v>
      </c>
      <c r="E286" s="35">
        <f>F286+G286+I286+J286+K286+L286+M286</f>
        <v>0</v>
      </c>
      <c r="F286" s="35">
        <f>F288+F289+F290+F291</f>
        <v>0</v>
      </c>
      <c r="G286" s="133">
        <v>0</v>
      </c>
      <c r="H286" s="135"/>
      <c r="I286" s="35">
        <f>I288+I289+I290+I291</f>
        <v>0</v>
      </c>
      <c r="J286" s="35">
        <f>J288+J289+J290+J291</f>
        <v>0</v>
      </c>
      <c r="K286" s="35">
        <f>K288+K289+K290+K291</f>
        <v>0</v>
      </c>
      <c r="L286" s="35">
        <f>L288+L289+L290+L291</f>
        <v>0</v>
      </c>
      <c r="M286" s="133"/>
      <c r="N286" s="135"/>
      <c r="O286" s="8"/>
    </row>
    <row r="287" spans="1:15" ht="15.75" hidden="1" thickBot="1">
      <c r="A287" s="119"/>
      <c r="B287" s="72"/>
      <c r="C287" s="73"/>
      <c r="D287" s="34" t="s">
        <v>23</v>
      </c>
      <c r="E287" s="35"/>
      <c r="F287" s="35"/>
      <c r="G287" s="133"/>
      <c r="H287" s="135"/>
      <c r="I287" s="35"/>
      <c r="J287" s="35"/>
      <c r="K287" s="35"/>
      <c r="L287" s="35"/>
      <c r="M287" s="133"/>
      <c r="N287" s="135"/>
      <c r="O287" s="8"/>
    </row>
    <row r="288" spans="1:15" ht="23.25" hidden="1" thickBot="1">
      <c r="A288" s="119"/>
      <c r="B288" s="72"/>
      <c r="C288" s="73"/>
      <c r="D288" s="12" t="s">
        <v>24</v>
      </c>
      <c r="E288" s="5">
        <f>F288+G288+I288+J288+K288+L288+M288</f>
        <v>0</v>
      </c>
      <c r="F288" s="5"/>
      <c r="G288" s="60"/>
      <c r="H288" s="61"/>
      <c r="I288" s="5"/>
      <c r="J288" s="35"/>
      <c r="K288" s="5"/>
      <c r="L288" s="5"/>
      <c r="M288" s="60"/>
      <c r="N288" s="61"/>
      <c r="O288" s="8"/>
    </row>
    <row r="289" spans="1:15" ht="23.25" hidden="1" thickBot="1">
      <c r="A289" s="119"/>
      <c r="B289" s="72"/>
      <c r="C289" s="73"/>
      <c r="D289" s="12" t="s">
        <v>25</v>
      </c>
      <c r="E289" s="5">
        <f>F289+G289+I289+J289+K289+L289+M289</f>
        <v>0</v>
      </c>
      <c r="F289" s="5"/>
      <c r="G289" s="60"/>
      <c r="H289" s="61"/>
      <c r="I289" s="5"/>
      <c r="J289" s="35"/>
      <c r="K289" s="5"/>
      <c r="L289" s="5"/>
      <c r="M289" s="60"/>
      <c r="N289" s="61"/>
      <c r="O289" s="8"/>
    </row>
    <row r="290" spans="1:15" ht="15.75" hidden="1" thickBot="1">
      <c r="A290" s="119"/>
      <c r="B290" s="72"/>
      <c r="C290" s="73"/>
      <c r="D290" s="12" t="s">
        <v>26</v>
      </c>
      <c r="E290" s="5">
        <f>F290+G290+I290+J290+K290+L290+M290</f>
        <v>0</v>
      </c>
      <c r="F290" s="5"/>
      <c r="G290" s="60"/>
      <c r="H290" s="61"/>
      <c r="I290" s="5"/>
      <c r="J290" s="35">
        <v>0</v>
      </c>
      <c r="K290" s="5"/>
      <c r="L290" s="5"/>
      <c r="M290" s="60"/>
      <c r="N290" s="61"/>
      <c r="O290" s="8"/>
    </row>
    <row r="291" spans="1:15" ht="15.75" hidden="1" thickBot="1">
      <c r="A291" s="121"/>
      <c r="B291" s="74"/>
      <c r="C291" s="75"/>
      <c r="D291" s="12" t="s">
        <v>27</v>
      </c>
      <c r="E291" s="5">
        <f>F291+G291+I291+J291+K291+L291+M291</f>
        <v>0</v>
      </c>
      <c r="F291" s="5"/>
      <c r="G291" s="60"/>
      <c r="H291" s="61"/>
      <c r="I291" s="5"/>
      <c r="J291" s="5"/>
      <c r="K291" s="5"/>
      <c r="L291" s="5"/>
      <c r="M291" s="60"/>
      <c r="N291" s="61"/>
      <c r="O291" s="8"/>
    </row>
    <row r="292" spans="1:15" ht="16.5" customHeight="1" thickBot="1">
      <c r="A292" s="87" t="s">
        <v>102</v>
      </c>
      <c r="B292" s="70"/>
      <c r="C292" s="71"/>
      <c r="D292" s="20" t="s">
        <v>21</v>
      </c>
      <c r="E292" s="21">
        <f>F292+G292+I292+J292+K292+L292+M292</f>
        <v>112000</v>
      </c>
      <c r="F292" s="21"/>
      <c r="G292" s="98"/>
      <c r="H292" s="99"/>
      <c r="I292" s="21">
        <f>I296</f>
        <v>28000</v>
      </c>
      <c r="J292" s="21">
        <f>J294+J295+J296+J297</f>
        <v>84000</v>
      </c>
      <c r="K292" s="21">
        <f>K294+K295+K296+K297</f>
        <v>0</v>
      </c>
      <c r="L292" s="21">
        <f>L294+L295+L296+L297</f>
        <v>0</v>
      </c>
      <c r="M292" s="98"/>
      <c r="N292" s="99"/>
      <c r="O292" s="67" t="s">
        <v>115</v>
      </c>
    </row>
    <row r="293" spans="1:15" ht="15.75" thickBot="1">
      <c r="A293" s="88"/>
      <c r="B293" s="72"/>
      <c r="C293" s="73"/>
      <c r="D293" s="12" t="s">
        <v>23</v>
      </c>
      <c r="E293" s="5"/>
      <c r="F293" s="5"/>
      <c r="G293" s="60"/>
      <c r="H293" s="61"/>
      <c r="I293" s="5"/>
      <c r="J293" s="5"/>
      <c r="K293" s="5"/>
      <c r="L293" s="5"/>
      <c r="M293" s="60"/>
      <c r="N293" s="61"/>
      <c r="O293" s="68"/>
    </row>
    <row r="294" spans="1:15" ht="23.25" thickBot="1">
      <c r="A294" s="88"/>
      <c r="B294" s="72"/>
      <c r="C294" s="73"/>
      <c r="D294" s="12" t="s">
        <v>24</v>
      </c>
      <c r="E294" s="5">
        <f>F294+G294+I294+J294+K294+L294+M294</f>
        <v>0</v>
      </c>
      <c r="F294" s="5"/>
      <c r="G294" s="60"/>
      <c r="H294" s="61"/>
      <c r="I294" s="5"/>
      <c r="J294" s="5"/>
      <c r="K294" s="5"/>
      <c r="L294" s="5"/>
      <c r="M294" s="60"/>
      <c r="N294" s="61"/>
      <c r="O294" s="68"/>
    </row>
    <row r="295" spans="1:15" ht="23.25" thickBot="1">
      <c r="A295" s="88"/>
      <c r="B295" s="72"/>
      <c r="C295" s="73"/>
      <c r="D295" s="12" t="s">
        <v>25</v>
      </c>
      <c r="E295" s="5">
        <f>F295+G295+I295+J295+K295+L295+M295</f>
        <v>0</v>
      </c>
      <c r="F295" s="5"/>
      <c r="G295" s="60"/>
      <c r="H295" s="61"/>
      <c r="I295" s="5"/>
      <c r="J295" s="5"/>
      <c r="K295" s="5"/>
      <c r="L295" s="5"/>
      <c r="M295" s="60"/>
      <c r="N295" s="61"/>
      <c r="O295" s="68"/>
    </row>
    <row r="296" spans="1:15" ht="13.5" customHeight="1" thickBot="1">
      <c r="A296" s="88"/>
      <c r="B296" s="72"/>
      <c r="C296" s="73"/>
      <c r="D296" s="12" t="s">
        <v>26</v>
      </c>
      <c r="E296" s="5">
        <f>F296+G296+I296+J296+K296+L296+M296</f>
        <v>112000</v>
      </c>
      <c r="F296" s="5"/>
      <c r="G296" s="60"/>
      <c r="H296" s="61"/>
      <c r="I296" s="5">
        <v>28000</v>
      </c>
      <c r="J296" s="35">
        <v>84000</v>
      </c>
      <c r="K296" s="5"/>
      <c r="L296" s="5"/>
      <c r="M296" s="60"/>
      <c r="N296" s="61"/>
      <c r="O296" s="68"/>
    </row>
    <row r="297" spans="1:15" ht="15.75" thickBot="1">
      <c r="A297" s="89"/>
      <c r="B297" s="74"/>
      <c r="C297" s="75"/>
      <c r="D297" s="12" t="s">
        <v>27</v>
      </c>
      <c r="E297" s="5">
        <f>F297+G297+I297+J297+K297+L297+M297</f>
        <v>0</v>
      </c>
      <c r="F297" s="5"/>
      <c r="G297" s="60"/>
      <c r="H297" s="61"/>
      <c r="I297" s="5"/>
      <c r="J297" s="5"/>
      <c r="K297" s="5"/>
      <c r="L297" s="5"/>
      <c r="M297" s="60"/>
      <c r="N297" s="61"/>
      <c r="O297" s="69"/>
    </row>
    <row r="298" spans="1:15" ht="15.75" thickBot="1">
      <c r="A298" s="124" t="s">
        <v>104</v>
      </c>
      <c r="B298" s="125"/>
      <c r="C298" s="125"/>
      <c r="D298" s="125"/>
      <c r="E298" s="125"/>
      <c r="F298" s="125"/>
      <c r="G298" s="125"/>
      <c r="H298" s="125"/>
      <c r="I298" s="125"/>
      <c r="J298" s="125"/>
      <c r="K298" s="125"/>
      <c r="L298" s="125"/>
      <c r="M298" s="125"/>
      <c r="N298" s="125"/>
      <c r="O298" s="126"/>
    </row>
    <row r="299" spans="1:15" ht="21.75" customHeight="1" thickBot="1">
      <c r="A299" s="122" t="s">
        <v>103</v>
      </c>
      <c r="B299" s="70" t="s">
        <v>80</v>
      </c>
      <c r="C299" s="71"/>
      <c r="D299" s="26" t="s">
        <v>21</v>
      </c>
      <c r="E299" s="21">
        <f>E301+E302+E303+E304</f>
        <v>39980679.149999999</v>
      </c>
      <c r="F299" s="21">
        <f>F301+F302+F303+F304</f>
        <v>12565157.710000001</v>
      </c>
      <c r="G299" s="64">
        <f>G301+G302+G303+G304</f>
        <v>12103695.77</v>
      </c>
      <c r="H299" s="65"/>
      <c r="I299" s="21">
        <f>I305+I311</f>
        <v>11116722.109999999</v>
      </c>
      <c r="J299" s="21">
        <f>J301+J302+J303+J304</f>
        <v>1849426.7</v>
      </c>
      <c r="K299" s="21">
        <f>K301+K302+K303+K304</f>
        <v>1172838.43</v>
      </c>
      <c r="L299" s="21">
        <f>L301+L302+L303+L304</f>
        <v>1172838.43</v>
      </c>
      <c r="M299" s="64">
        <f>M301+M302+M303+M304</f>
        <v>0</v>
      </c>
      <c r="N299" s="65"/>
      <c r="O299" s="155" t="s">
        <v>59</v>
      </c>
    </row>
    <row r="300" spans="1:15" ht="15.75" customHeight="1" thickBot="1">
      <c r="A300" s="123"/>
      <c r="B300" s="72"/>
      <c r="C300" s="73"/>
      <c r="D300" s="4" t="s">
        <v>23</v>
      </c>
      <c r="E300" s="5"/>
      <c r="F300" s="5"/>
      <c r="G300" s="60"/>
      <c r="H300" s="61"/>
      <c r="I300" s="5"/>
      <c r="J300" s="5"/>
      <c r="K300" s="5"/>
      <c r="L300" s="5"/>
      <c r="M300" s="60"/>
      <c r="N300" s="61"/>
      <c r="O300" s="155"/>
    </row>
    <row r="301" spans="1:15" ht="23.25" thickBot="1">
      <c r="A301" s="123"/>
      <c r="B301" s="72"/>
      <c r="C301" s="73"/>
      <c r="D301" s="4" t="s">
        <v>24</v>
      </c>
      <c r="E301" s="5">
        <f t="shared" ref="E301:G302" si="3">E307+E313</f>
        <v>0</v>
      </c>
      <c r="F301" s="5">
        <f t="shared" si="3"/>
        <v>0</v>
      </c>
      <c r="G301" s="60">
        <f t="shared" si="3"/>
        <v>0</v>
      </c>
      <c r="H301" s="61"/>
      <c r="I301" s="5">
        <f t="shared" ref="I301:M302" si="4">I307+I313</f>
        <v>0</v>
      </c>
      <c r="J301" s="5">
        <f t="shared" si="4"/>
        <v>0</v>
      </c>
      <c r="K301" s="5">
        <f t="shared" si="4"/>
        <v>0</v>
      </c>
      <c r="L301" s="5">
        <f t="shared" si="4"/>
        <v>0</v>
      </c>
      <c r="M301" s="60">
        <f t="shared" si="4"/>
        <v>0</v>
      </c>
      <c r="N301" s="61"/>
      <c r="O301" s="155"/>
    </row>
    <row r="302" spans="1:15" ht="23.25" thickBot="1">
      <c r="A302" s="123"/>
      <c r="B302" s="72"/>
      <c r="C302" s="73"/>
      <c r="D302" s="4" t="s">
        <v>25</v>
      </c>
      <c r="E302" s="5">
        <f>E308+E314</f>
        <v>3376572.98</v>
      </c>
      <c r="F302" s="5">
        <f t="shared" si="3"/>
        <v>1535714.3</v>
      </c>
      <c r="G302" s="60">
        <f t="shared" si="3"/>
        <v>668476.68000000005</v>
      </c>
      <c r="H302" s="61"/>
      <c r="I302" s="5">
        <f t="shared" si="4"/>
        <v>645000</v>
      </c>
      <c r="J302" s="5">
        <f t="shared" si="4"/>
        <v>527382</v>
      </c>
      <c r="K302" s="5">
        <f t="shared" si="4"/>
        <v>0</v>
      </c>
      <c r="L302" s="5">
        <f t="shared" si="4"/>
        <v>0</v>
      </c>
      <c r="M302" s="60">
        <f t="shared" si="4"/>
        <v>0</v>
      </c>
      <c r="N302" s="61"/>
      <c r="O302" s="155"/>
    </row>
    <row r="303" spans="1:15" ht="15.75" customHeight="1" thickBot="1">
      <c r="A303" s="123"/>
      <c r="B303" s="72"/>
      <c r="C303" s="73"/>
      <c r="D303" s="4" t="s">
        <v>26</v>
      </c>
      <c r="E303" s="5">
        <f>E309+E315</f>
        <v>8284551.1699999999</v>
      </c>
      <c r="F303" s="5">
        <f>F309+F315</f>
        <v>1729443.41</v>
      </c>
      <c r="G303" s="60">
        <f>G309+G315</f>
        <v>1437994.09</v>
      </c>
      <c r="H303" s="61"/>
      <c r="I303" s="5">
        <f>I309+I315</f>
        <v>1449392.11</v>
      </c>
      <c r="J303" s="5">
        <f>J309+J315</f>
        <v>1322044.7</v>
      </c>
      <c r="K303" s="5">
        <f>K309+K315</f>
        <v>1172838.43</v>
      </c>
      <c r="L303" s="5">
        <f>L309+L315</f>
        <v>1172838.43</v>
      </c>
      <c r="M303" s="60">
        <f>M309+M315</f>
        <v>0</v>
      </c>
      <c r="N303" s="61"/>
      <c r="O303" s="155"/>
    </row>
    <row r="304" spans="1:15" ht="15.75" customHeight="1" thickBot="1">
      <c r="A304" s="123"/>
      <c r="B304" s="72"/>
      <c r="C304" s="73"/>
      <c r="D304" s="4" t="s">
        <v>27</v>
      </c>
      <c r="E304" s="5">
        <f>SUM(F304:N304)</f>
        <v>28319555</v>
      </c>
      <c r="F304" s="5">
        <f>F310+F316</f>
        <v>9300000</v>
      </c>
      <c r="G304" s="60">
        <f>G310+G316</f>
        <v>9997225</v>
      </c>
      <c r="H304" s="61"/>
      <c r="I304" s="5">
        <v>9022330</v>
      </c>
      <c r="J304" s="5">
        <f>J310+J319</f>
        <v>0</v>
      </c>
      <c r="K304" s="5">
        <f>K310+K319</f>
        <v>0</v>
      </c>
      <c r="L304" s="5">
        <f>L310+L319</f>
        <v>0</v>
      </c>
      <c r="M304" s="60">
        <f>M310+M319</f>
        <v>0</v>
      </c>
      <c r="N304" s="61"/>
      <c r="O304" s="155"/>
    </row>
    <row r="305" spans="1:15" ht="15.75" customHeight="1" thickBot="1">
      <c r="A305" s="122" t="s">
        <v>121</v>
      </c>
      <c r="B305" s="72"/>
      <c r="C305" s="73"/>
      <c r="D305" s="4" t="s">
        <v>21</v>
      </c>
      <c r="E305" s="5">
        <f>E307+E308+E309+E310</f>
        <v>3919199.25</v>
      </c>
      <c r="F305" s="5">
        <f>F308+F309</f>
        <v>1785714.3</v>
      </c>
      <c r="G305" s="60">
        <f>G307+G308+G309+G310</f>
        <v>777298.68</v>
      </c>
      <c r="H305" s="61"/>
      <c r="I305" s="5">
        <f>I309+I308</f>
        <v>750000</v>
      </c>
      <c r="J305" s="5">
        <f>J307+J308+J309+J310</f>
        <v>606186.27</v>
      </c>
      <c r="K305" s="5">
        <f>K307+K308+K309+K310</f>
        <v>0</v>
      </c>
      <c r="L305" s="5">
        <f>L307+L308+L309+L310</f>
        <v>0</v>
      </c>
      <c r="M305" s="60">
        <f>M307+M308+M309+M310</f>
        <v>0</v>
      </c>
      <c r="N305" s="61"/>
      <c r="O305" s="155"/>
    </row>
    <row r="306" spans="1:15" ht="15.75" customHeight="1" thickBot="1">
      <c r="A306" s="123"/>
      <c r="B306" s="72"/>
      <c r="C306" s="73"/>
      <c r="D306" s="4" t="s">
        <v>23</v>
      </c>
      <c r="E306" s="5"/>
      <c r="F306" s="5"/>
      <c r="G306" s="60"/>
      <c r="H306" s="61"/>
      <c r="I306" s="5"/>
      <c r="J306" s="5"/>
      <c r="K306" s="5"/>
      <c r="L306" s="5"/>
      <c r="M306" s="60"/>
      <c r="N306" s="61"/>
      <c r="O306" s="155"/>
    </row>
    <row r="307" spans="1:15" ht="23.25" thickBot="1">
      <c r="A307" s="123"/>
      <c r="B307" s="72"/>
      <c r="C307" s="73"/>
      <c r="D307" s="4" t="s">
        <v>24</v>
      </c>
      <c r="E307" s="5">
        <f>F307+G307+I307+J307+K307+L307+M307</f>
        <v>0</v>
      </c>
      <c r="F307" s="5"/>
      <c r="G307" s="60"/>
      <c r="H307" s="61"/>
      <c r="I307" s="5"/>
      <c r="J307" s="5"/>
      <c r="K307" s="5"/>
      <c r="L307" s="5"/>
      <c r="M307" s="60"/>
      <c r="N307" s="61"/>
      <c r="O307" s="155"/>
    </row>
    <row r="308" spans="1:15" ht="23.25" thickBot="1">
      <c r="A308" s="123"/>
      <c r="B308" s="72"/>
      <c r="C308" s="73"/>
      <c r="D308" s="4" t="s">
        <v>25</v>
      </c>
      <c r="E308" s="5">
        <f>F308+G308+I308+J308+K308+L308+M308</f>
        <v>3376572.98</v>
      </c>
      <c r="F308" s="5">
        <v>1535714.3</v>
      </c>
      <c r="G308" s="60">
        <v>668476.68000000005</v>
      </c>
      <c r="H308" s="61"/>
      <c r="I308" s="5">
        <v>645000</v>
      </c>
      <c r="J308" s="5">
        <v>527382</v>
      </c>
      <c r="K308" s="5"/>
      <c r="L308" s="5"/>
      <c r="M308" s="60"/>
      <c r="N308" s="61"/>
      <c r="O308" s="155"/>
    </row>
    <row r="309" spans="1:15" ht="15.75" customHeight="1" thickBot="1">
      <c r="A309" s="123"/>
      <c r="B309" s="72"/>
      <c r="C309" s="73"/>
      <c r="D309" s="4" t="s">
        <v>26</v>
      </c>
      <c r="E309" s="5">
        <f>F309+G309+I309+J309+K309+L309+M309</f>
        <v>542626.27</v>
      </c>
      <c r="F309" s="5">
        <v>250000</v>
      </c>
      <c r="G309" s="60">
        <v>108822</v>
      </c>
      <c r="H309" s="61"/>
      <c r="I309" s="5">
        <v>105000</v>
      </c>
      <c r="J309" s="5">
        <v>78804.27</v>
      </c>
      <c r="K309" s="5"/>
      <c r="L309" s="5"/>
      <c r="M309" s="60">
        <v>0</v>
      </c>
      <c r="N309" s="61"/>
      <c r="O309" s="155"/>
    </row>
    <row r="310" spans="1:15" ht="15.75" customHeight="1" thickBot="1">
      <c r="A310" s="160"/>
      <c r="B310" s="72"/>
      <c r="C310" s="73"/>
      <c r="D310" s="4" t="s">
        <v>27</v>
      </c>
      <c r="E310" s="5">
        <f>F310+G310+I310+J310+K310+L310+M310</f>
        <v>0</v>
      </c>
      <c r="F310" s="5"/>
      <c r="G310" s="60"/>
      <c r="H310" s="61"/>
      <c r="I310" s="5"/>
      <c r="J310" s="5"/>
      <c r="K310" s="5"/>
      <c r="L310" s="5"/>
      <c r="M310" s="60"/>
      <c r="N310" s="61"/>
      <c r="O310" s="155"/>
    </row>
    <row r="311" spans="1:15" ht="18.75" customHeight="1" thickBot="1">
      <c r="A311" s="122" t="s">
        <v>105</v>
      </c>
      <c r="B311" s="72"/>
      <c r="C311" s="73"/>
      <c r="D311" s="4" t="s">
        <v>21</v>
      </c>
      <c r="E311" s="5">
        <f>E313+E314+E315+E316</f>
        <v>36061479.899999999</v>
      </c>
      <c r="F311" s="5">
        <f>F313+F314+F315+F316</f>
        <v>10779443.41</v>
      </c>
      <c r="G311" s="60">
        <f>G313+G314+G315+G316</f>
        <v>11326397.09</v>
      </c>
      <c r="H311" s="61"/>
      <c r="I311" s="5">
        <f>I313+I314+I315+I316</f>
        <v>10366722.109999999</v>
      </c>
      <c r="J311" s="5">
        <f>J313+J314+J315+J316</f>
        <v>1243240.43</v>
      </c>
      <c r="K311" s="5">
        <f>K313+K314+K315+K316</f>
        <v>1172838.43</v>
      </c>
      <c r="L311" s="5">
        <f>L313+L314+L315+L316</f>
        <v>1172838.43</v>
      </c>
      <c r="M311" s="60">
        <f>M313+M314+M315+M319</f>
        <v>0</v>
      </c>
      <c r="N311" s="61"/>
      <c r="O311" s="155"/>
    </row>
    <row r="312" spans="1:15" ht="15.75" customHeight="1" thickBot="1">
      <c r="A312" s="123"/>
      <c r="B312" s="72"/>
      <c r="C312" s="73"/>
      <c r="D312" s="4" t="s">
        <v>23</v>
      </c>
      <c r="E312" s="5"/>
      <c r="F312" s="5"/>
      <c r="G312" s="60"/>
      <c r="H312" s="61"/>
      <c r="I312" s="5"/>
      <c r="J312" s="5"/>
      <c r="K312" s="5"/>
      <c r="L312" s="5"/>
      <c r="M312" s="60"/>
      <c r="N312" s="61"/>
      <c r="O312" s="155"/>
    </row>
    <row r="313" spans="1:15" ht="23.25" thickBot="1">
      <c r="A313" s="123"/>
      <c r="B313" s="72"/>
      <c r="C313" s="73"/>
      <c r="D313" s="4" t="s">
        <v>24</v>
      </c>
      <c r="E313" s="5">
        <f>F313+G313+I313+J313+K313+L313+M313</f>
        <v>0</v>
      </c>
      <c r="F313" s="5"/>
      <c r="G313" s="60"/>
      <c r="H313" s="61"/>
      <c r="I313" s="5"/>
      <c r="J313" s="5"/>
      <c r="K313" s="5"/>
      <c r="L313" s="5"/>
      <c r="M313" s="60"/>
      <c r="N313" s="61"/>
      <c r="O313" s="155"/>
    </row>
    <row r="314" spans="1:15" ht="23.25" thickBot="1">
      <c r="A314" s="123"/>
      <c r="B314" s="72"/>
      <c r="C314" s="73"/>
      <c r="D314" s="4" t="s">
        <v>25</v>
      </c>
      <c r="E314" s="5">
        <f>F314+G314+I314+J314+K314+L314+M314</f>
        <v>0</v>
      </c>
      <c r="F314" s="5"/>
      <c r="G314" s="60"/>
      <c r="H314" s="61"/>
      <c r="I314" s="5"/>
      <c r="J314" s="5"/>
      <c r="K314" s="5"/>
      <c r="L314" s="5"/>
      <c r="M314" s="60"/>
      <c r="N314" s="61"/>
      <c r="O314" s="155"/>
    </row>
    <row r="315" spans="1:15" ht="15.75" thickBot="1">
      <c r="A315" s="123"/>
      <c r="B315" s="72"/>
      <c r="C315" s="73"/>
      <c r="D315" s="4" t="s">
        <v>26</v>
      </c>
      <c r="E315" s="5">
        <f>F315+G315+I315+J315+K315+L315+M315</f>
        <v>7741924.8999999994</v>
      </c>
      <c r="F315" s="5">
        <v>1479443.41</v>
      </c>
      <c r="G315" s="60">
        <v>1329172.0900000001</v>
      </c>
      <c r="H315" s="61"/>
      <c r="I315" s="35">
        <v>1344392.11</v>
      </c>
      <c r="J315" s="35">
        <v>1243240.43</v>
      </c>
      <c r="K315" s="5">
        <v>1172838.43</v>
      </c>
      <c r="L315" s="5">
        <v>1172838.43</v>
      </c>
      <c r="M315" s="60">
        <v>0</v>
      </c>
      <c r="N315" s="61"/>
      <c r="O315" s="155"/>
    </row>
    <row r="316" spans="1:15" ht="15.75" thickBot="1">
      <c r="A316" s="123"/>
      <c r="B316" s="74"/>
      <c r="C316" s="75"/>
      <c r="D316" s="4" t="s">
        <v>27</v>
      </c>
      <c r="E316" s="5">
        <f>F316+G316+I316+J316+K316+L316+M316</f>
        <v>28319555</v>
      </c>
      <c r="F316" s="5">
        <v>9300000</v>
      </c>
      <c r="G316" s="60">
        <v>9997225</v>
      </c>
      <c r="H316" s="61"/>
      <c r="I316" s="35">
        <v>9022330</v>
      </c>
      <c r="J316" s="5"/>
      <c r="K316" s="5"/>
      <c r="L316" s="5"/>
      <c r="M316" s="29"/>
      <c r="N316" s="30"/>
      <c r="O316" s="155"/>
    </row>
    <row r="317" spans="1:15" ht="15.75" customHeight="1" thickBot="1">
      <c r="A317" s="120" t="s">
        <v>122</v>
      </c>
      <c r="B317" s="70" t="s">
        <v>80</v>
      </c>
      <c r="C317" s="71"/>
      <c r="D317" s="26" t="s">
        <v>21</v>
      </c>
      <c r="E317" s="21">
        <f>E319+E320+E321+E322</f>
        <v>59500</v>
      </c>
      <c r="F317" s="21">
        <f>F319+F320+F321+F322</f>
        <v>15000</v>
      </c>
      <c r="G317" s="98">
        <f>G319+G320+G321+G322</f>
        <v>0</v>
      </c>
      <c r="H317" s="99"/>
      <c r="I317" s="21">
        <f>I319+I320+I321+I322</f>
        <v>22500</v>
      </c>
      <c r="J317" s="21">
        <f>J319+J320+J321+J322</f>
        <v>4000</v>
      </c>
      <c r="K317" s="21">
        <f>K319+K320+K321+K322</f>
        <v>0</v>
      </c>
      <c r="L317" s="21">
        <f>L319+L320+L321+L322</f>
        <v>18000</v>
      </c>
      <c r="M317" s="98">
        <f>M319+M320+M321+M322</f>
        <v>0</v>
      </c>
      <c r="N317" s="99"/>
      <c r="O317" s="156"/>
    </row>
    <row r="318" spans="1:15" ht="23.25" customHeight="1" thickBot="1">
      <c r="A318" s="119"/>
      <c r="B318" s="72"/>
      <c r="C318" s="73"/>
      <c r="D318" s="4" t="s">
        <v>23</v>
      </c>
      <c r="E318" s="5"/>
      <c r="F318" s="5"/>
      <c r="G318" s="60"/>
      <c r="H318" s="61"/>
      <c r="I318" s="5"/>
      <c r="J318" s="5"/>
      <c r="K318" s="5"/>
      <c r="L318" s="5"/>
      <c r="M318" s="60"/>
      <c r="N318" s="61"/>
      <c r="O318" s="120" t="s">
        <v>60</v>
      </c>
    </row>
    <row r="319" spans="1:15" ht="21" customHeight="1" thickBot="1">
      <c r="A319" s="119"/>
      <c r="B319" s="72"/>
      <c r="C319" s="73"/>
      <c r="D319" s="4" t="s">
        <v>24</v>
      </c>
      <c r="E319" s="5">
        <f>F319+G319+I319+J319+K319+L319+M319</f>
        <v>0</v>
      </c>
      <c r="F319" s="5"/>
      <c r="G319" s="60"/>
      <c r="H319" s="61"/>
      <c r="I319" s="5"/>
      <c r="J319" s="5"/>
      <c r="K319" s="5"/>
      <c r="L319" s="5"/>
      <c r="M319" s="60"/>
      <c r="N319" s="61"/>
      <c r="O319" s="119"/>
    </row>
    <row r="320" spans="1:15" ht="22.5" customHeight="1" thickBot="1">
      <c r="A320" s="119"/>
      <c r="B320" s="72"/>
      <c r="C320" s="73"/>
      <c r="D320" s="4" t="s">
        <v>25</v>
      </c>
      <c r="E320" s="5">
        <f>F320+G320+I320+J320+K320+L320+M320</f>
        <v>0</v>
      </c>
      <c r="F320" s="5"/>
      <c r="G320" s="60"/>
      <c r="H320" s="61"/>
      <c r="I320" s="5"/>
      <c r="J320" s="5"/>
      <c r="K320" s="5"/>
      <c r="L320" s="5"/>
      <c r="M320" s="60"/>
      <c r="N320" s="61"/>
      <c r="O320" s="119"/>
    </row>
    <row r="321" spans="1:15" ht="21.75" customHeight="1" thickBot="1">
      <c r="A321" s="119"/>
      <c r="B321" s="72"/>
      <c r="C321" s="73"/>
      <c r="D321" s="4" t="s">
        <v>26</v>
      </c>
      <c r="E321" s="5">
        <f>F321+G321+I321+J321+K321+L321+M321</f>
        <v>59500</v>
      </c>
      <c r="F321" s="5">
        <v>15000</v>
      </c>
      <c r="G321" s="60"/>
      <c r="H321" s="61"/>
      <c r="I321" s="5">
        <v>22500</v>
      </c>
      <c r="J321" s="35">
        <v>4000</v>
      </c>
      <c r="K321" s="5"/>
      <c r="L321" s="5">
        <v>18000</v>
      </c>
      <c r="M321" s="60"/>
      <c r="N321" s="61"/>
      <c r="O321" s="119"/>
    </row>
    <row r="322" spans="1:15" ht="15.75" customHeight="1" thickBot="1">
      <c r="A322" s="121"/>
      <c r="B322" s="72"/>
      <c r="C322" s="73"/>
      <c r="D322" s="4" t="s">
        <v>27</v>
      </c>
      <c r="E322" s="5">
        <f>F322+G322+I322+J322+K322+L322+M322</f>
        <v>0</v>
      </c>
      <c r="F322" s="5"/>
      <c r="G322" s="60"/>
      <c r="H322" s="61"/>
      <c r="I322" s="5"/>
      <c r="J322" s="5"/>
      <c r="K322" s="5"/>
      <c r="L322" s="5"/>
      <c r="M322" s="60"/>
      <c r="N322" s="61"/>
      <c r="O322" s="119"/>
    </row>
    <row r="323" spans="1:15" ht="24" customHeight="1" thickBot="1">
      <c r="A323" s="68" t="s">
        <v>61</v>
      </c>
      <c r="B323" s="70" t="s">
        <v>80</v>
      </c>
      <c r="C323" s="71"/>
      <c r="D323" s="26" t="s">
        <v>21</v>
      </c>
      <c r="E323" s="21">
        <f>E325+E326+E327+E328</f>
        <v>155603.87</v>
      </c>
      <c r="F323" s="21">
        <f>F325+F326+F327+F328</f>
        <v>35000</v>
      </c>
      <c r="G323" s="98">
        <f>G325+G326+G327+G328</f>
        <v>35000</v>
      </c>
      <c r="H323" s="99"/>
      <c r="I323" s="21">
        <f>I325+I326+I327+I328</f>
        <v>29603.87</v>
      </c>
      <c r="J323" s="21">
        <f>J325+J326+J327+J328</f>
        <v>0</v>
      </c>
      <c r="K323" s="21">
        <f>K325+K326+K327+K328</f>
        <v>28000</v>
      </c>
      <c r="L323" s="21">
        <f>L325+L326+L327+L328</f>
        <v>28000</v>
      </c>
      <c r="M323" s="98">
        <f>M325+M326+M327+M328</f>
        <v>0</v>
      </c>
      <c r="N323" s="99"/>
      <c r="O323" s="121"/>
    </row>
    <row r="324" spans="1:15" ht="16.5" customHeight="1" thickBot="1">
      <c r="A324" s="68"/>
      <c r="B324" s="72"/>
      <c r="C324" s="73"/>
      <c r="D324" s="4" t="s">
        <v>23</v>
      </c>
      <c r="E324" s="5"/>
      <c r="F324" s="5"/>
      <c r="G324" s="60"/>
      <c r="H324" s="61"/>
      <c r="I324" s="5"/>
      <c r="J324" s="5"/>
      <c r="K324" s="5"/>
      <c r="L324" s="5"/>
      <c r="M324" s="60"/>
      <c r="N324" s="61"/>
      <c r="O324" s="67" t="s">
        <v>63</v>
      </c>
    </row>
    <row r="325" spans="1:15" ht="23.25" thickBot="1">
      <c r="A325" s="68"/>
      <c r="B325" s="72"/>
      <c r="C325" s="73"/>
      <c r="D325" s="4" t="s">
        <v>24</v>
      </c>
      <c r="E325" s="5">
        <f>F325+G325+I325+J325+K325+L325+M325</f>
        <v>0</v>
      </c>
      <c r="F325" s="5"/>
      <c r="G325" s="60"/>
      <c r="H325" s="61"/>
      <c r="I325" s="5"/>
      <c r="J325" s="5"/>
      <c r="K325" s="5"/>
      <c r="L325" s="5"/>
      <c r="M325" s="60"/>
      <c r="N325" s="61"/>
      <c r="O325" s="68"/>
    </row>
    <row r="326" spans="1:15" ht="23.25" thickBot="1">
      <c r="A326" s="68"/>
      <c r="B326" s="72"/>
      <c r="C326" s="73"/>
      <c r="D326" s="4" t="s">
        <v>25</v>
      </c>
      <c r="E326" s="5">
        <f>F326+G326+I326+J326+K326+L326+M326</f>
        <v>0</v>
      </c>
      <c r="F326" s="5"/>
      <c r="G326" s="60"/>
      <c r="H326" s="61"/>
      <c r="I326" s="5"/>
      <c r="J326" s="5"/>
      <c r="K326" s="5"/>
      <c r="L326" s="5"/>
      <c r="M326" s="60"/>
      <c r="N326" s="61"/>
      <c r="O326" s="68"/>
    </row>
    <row r="327" spans="1:15" ht="15.75" thickBot="1">
      <c r="A327" s="68"/>
      <c r="B327" s="72"/>
      <c r="C327" s="73"/>
      <c r="D327" s="4" t="s">
        <v>26</v>
      </c>
      <c r="E327" s="5">
        <f>F327+G327+I327+J327+K327+L327+M327</f>
        <v>155603.87</v>
      </c>
      <c r="F327" s="5">
        <v>35000</v>
      </c>
      <c r="G327" s="60">
        <v>35000</v>
      </c>
      <c r="H327" s="61"/>
      <c r="I327" s="5">
        <v>29603.87</v>
      </c>
      <c r="J327" s="35">
        <v>0</v>
      </c>
      <c r="K327" s="5">
        <v>28000</v>
      </c>
      <c r="L327" s="5">
        <v>28000</v>
      </c>
      <c r="M327" s="60"/>
      <c r="N327" s="61"/>
      <c r="O327" s="68"/>
    </row>
    <row r="328" spans="1:15" ht="40.5" customHeight="1" thickBot="1">
      <c r="A328" s="69"/>
      <c r="B328" s="74"/>
      <c r="C328" s="75"/>
      <c r="D328" s="4" t="s">
        <v>27</v>
      </c>
      <c r="E328" s="5">
        <f>F328+G328+I328+J328+K328+L328+M328</f>
        <v>0</v>
      </c>
      <c r="F328" s="5"/>
      <c r="G328" s="60"/>
      <c r="H328" s="61"/>
      <c r="I328" s="5"/>
      <c r="J328" s="5"/>
      <c r="K328" s="5"/>
      <c r="L328" s="5"/>
      <c r="M328" s="60"/>
      <c r="N328" s="61"/>
      <c r="O328" s="68"/>
    </row>
    <row r="329" spans="1:15" ht="15.75" thickBot="1">
      <c r="A329" s="87" t="s">
        <v>64</v>
      </c>
      <c r="B329" s="153" t="s">
        <v>81</v>
      </c>
      <c r="C329" s="73"/>
      <c r="D329" s="26" t="s">
        <v>21</v>
      </c>
      <c r="E329" s="21">
        <f>E331+E332+E333+E334</f>
        <v>0</v>
      </c>
      <c r="F329" s="21">
        <f>F331+F332+F333+F334</f>
        <v>0</v>
      </c>
      <c r="G329" s="98">
        <f>G331+G332+G333+G334</f>
        <v>0</v>
      </c>
      <c r="H329" s="99"/>
      <c r="I329" s="21">
        <f>I331+I332+I333+I334</f>
        <v>0</v>
      </c>
      <c r="J329" s="21">
        <f>J331+J332+J333+J334</f>
        <v>0</v>
      </c>
      <c r="K329" s="21">
        <f>K331+K332+K333+K334</f>
        <v>0</v>
      </c>
      <c r="L329" s="21">
        <f>L331+L332+L333+L334</f>
        <v>0</v>
      </c>
      <c r="M329" s="98">
        <f>M331+M332+M333+M334</f>
        <v>0</v>
      </c>
      <c r="N329" s="99"/>
      <c r="O329" s="69"/>
    </row>
    <row r="330" spans="1:15" ht="16.5" customHeight="1" thickBot="1">
      <c r="A330" s="88"/>
      <c r="B330" s="153"/>
      <c r="C330" s="73"/>
      <c r="D330" s="4" t="s">
        <v>23</v>
      </c>
      <c r="E330" s="5"/>
      <c r="F330" s="5"/>
      <c r="G330" s="60"/>
      <c r="H330" s="61"/>
      <c r="I330" s="5"/>
      <c r="J330" s="5"/>
      <c r="K330" s="5"/>
      <c r="L330" s="5"/>
      <c r="M330" s="60"/>
      <c r="N330" s="61"/>
      <c r="O330" s="67" t="s">
        <v>65</v>
      </c>
    </row>
    <row r="331" spans="1:15" ht="23.25" thickBot="1">
      <c r="A331" s="88"/>
      <c r="B331" s="153"/>
      <c r="C331" s="73"/>
      <c r="D331" s="4" t="s">
        <v>24</v>
      </c>
      <c r="E331" s="5">
        <f>F331+G331+I331+J331+K331+L331+M331</f>
        <v>0</v>
      </c>
      <c r="F331" s="5"/>
      <c r="G331" s="60"/>
      <c r="H331" s="61"/>
      <c r="I331" s="5"/>
      <c r="J331" s="5"/>
      <c r="K331" s="5"/>
      <c r="L331" s="5"/>
      <c r="M331" s="60"/>
      <c r="N331" s="61"/>
      <c r="O331" s="68"/>
    </row>
    <row r="332" spans="1:15" ht="23.25" thickBot="1">
      <c r="A332" s="88"/>
      <c r="B332" s="153"/>
      <c r="C332" s="73"/>
      <c r="D332" s="4" t="s">
        <v>25</v>
      </c>
      <c r="E332" s="5">
        <f>F332+G332+I332+J332+K332+L332+M332</f>
        <v>0</v>
      </c>
      <c r="F332" s="5"/>
      <c r="G332" s="60"/>
      <c r="H332" s="61"/>
      <c r="I332" s="5"/>
      <c r="J332" s="5"/>
      <c r="K332" s="5"/>
      <c r="L332" s="5"/>
      <c r="M332" s="60"/>
      <c r="N332" s="61"/>
      <c r="O332" s="68"/>
    </row>
    <row r="333" spans="1:15" ht="15.75" thickBot="1">
      <c r="A333" s="88"/>
      <c r="B333" s="153"/>
      <c r="C333" s="73"/>
      <c r="D333" s="4" t="s">
        <v>26</v>
      </c>
      <c r="E333" s="5">
        <f>F333+G333+I333+J333+K333+L333+M333</f>
        <v>0</v>
      </c>
      <c r="F333" s="5"/>
      <c r="G333" s="60"/>
      <c r="H333" s="61"/>
      <c r="I333" s="5"/>
      <c r="J333" s="5"/>
      <c r="K333" s="5"/>
      <c r="L333" s="5"/>
      <c r="M333" s="60"/>
      <c r="N333" s="61"/>
      <c r="O333" s="68"/>
    </row>
    <row r="334" spans="1:15" ht="15.75" thickBot="1">
      <c r="A334" s="89"/>
      <c r="B334" s="154"/>
      <c r="C334" s="75"/>
      <c r="D334" s="4" t="s">
        <v>27</v>
      </c>
      <c r="E334" s="5">
        <f>F334+G334+I334+J334+K334+L334+M334</f>
        <v>0</v>
      </c>
      <c r="F334" s="5"/>
      <c r="G334" s="60"/>
      <c r="H334" s="61"/>
      <c r="I334" s="5"/>
      <c r="J334" s="5"/>
      <c r="K334" s="5"/>
      <c r="L334" s="5"/>
      <c r="M334" s="60"/>
      <c r="N334" s="61"/>
      <c r="O334" s="68"/>
    </row>
    <row r="335" spans="1:15" ht="18.75" customHeight="1" thickBot="1">
      <c r="A335" s="67" t="s">
        <v>66</v>
      </c>
      <c r="B335" s="70" t="s">
        <v>127</v>
      </c>
      <c r="C335" s="71"/>
      <c r="D335" s="26" t="s">
        <v>21</v>
      </c>
      <c r="E335" s="21">
        <f>E337+E338+E339+E340</f>
        <v>1337508.81</v>
      </c>
      <c r="F335" s="21">
        <f>F337+F338+F339+F340</f>
        <v>147624.79999999999</v>
      </c>
      <c r="G335" s="98">
        <f>G337+G338+G339+G340</f>
        <v>136770</v>
      </c>
      <c r="H335" s="99"/>
      <c r="I335" s="21">
        <f>I337+I338+I339+I340</f>
        <v>316926.01</v>
      </c>
      <c r="J335" s="21">
        <f>J337+J338+J339+J340</f>
        <v>241148</v>
      </c>
      <c r="K335" s="21">
        <f>K337+K338+K339+K340</f>
        <v>247520</v>
      </c>
      <c r="L335" s="21">
        <f>L337+L338+L339+L340</f>
        <v>247520</v>
      </c>
      <c r="M335" s="98">
        <f>M337+M338+M339+M340</f>
        <v>0</v>
      </c>
      <c r="N335" s="99"/>
      <c r="O335" s="69"/>
    </row>
    <row r="336" spans="1:15" ht="21.75" customHeight="1" thickBot="1">
      <c r="A336" s="68"/>
      <c r="B336" s="72"/>
      <c r="C336" s="73"/>
      <c r="D336" s="4" t="s">
        <v>23</v>
      </c>
      <c r="E336" s="5"/>
      <c r="F336" s="5"/>
      <c r="G336" s="60"/>
      <c r="H336" s="61"/>
      <c r="I336" s="5"/>
      <c r="J336" s="5"/>
      <c r="K336" s="5"/>
      <c r="L336" s="5"/>
      <c r="M336" s="60"/>
      <c r="N336" s="61"/>
      <c r="O336" s="127" t="s">
        <v>67</v>
      </c>
    </row>
    <row r="337" spans="1:15" ht="23.25" thickBot="1">
      <c r="A337" s="68"/>
      <c r="B337" s="72"/>
      <c r="C337" s="73"/>
      <c r="D337" s="4" t="s">
        <v>24</v>
      </c>
      <c r="E337" s="5">
        <f>F337+G337+I337+J337+K337+L337+M337</f>
        <v>0</v>
      </c>
      <c r="F337" s="5"/>
      <c r="G337" s="60"/>
      <c r="H337" s="61"/>
      <c r="I337" s="5"/>
      <c r="J337" s="5"/>
      <c r="K337" s="5"/>
      <c r="L337" s="5"/>
      <c r="M337" s="60"/>
      <c r="N337" s="61"/>
      <c r="O337" s="128"/>
    </row>
    <row r="338" spans="1:15" ht="23.25" thickBot="1">
      <c r="A338" s="68"/>
      <c r="B338" s="72"/>
      <c r="C338" s="73"/>
      <c r="D338" s="4" t="s">
        <v>25</v>
      </c>
      <c r="E338" s="5">
        <f>F338+G338+I338+J338+K338+L338+M338</f>
        <v>0</v>
      </c>
      <c r="F338" s="5"/>
      <c r="G338" s="60"/>
      <c r="H338" s="61"/>
      <c r="I338" s="5"/>
      <c r="J338" s="5"/>
      <c r="K338" s="5"/>
      <c r="L338" s="5"/>
      <c r="M338" s="60"/>
      <c r="N338" s="61"/>
      <c r="O338" s="128"/>
    </row>
    <row r="339" spans="1:15" ht="15.75" thickBot="1">
      <c r="A339" s="68"/>
      <c r="B339" s="72"/>
      <c r="C339" s="73"/>
      <c r="D339" s="4" t="s">
        <v>26</v>
      </c>
      <c r="E339" s="5">
        <f>F339+G339+I339+J339+K339+L339+M339</f>
        <v>1337508.81</v>
      </c>
      <c r="F339" s="5">
        <v>147624.79999999999</v>
      </c>
      <c r="G339" s="60">
        <v>136770</v>
      </c>
      <c r="H339" s="61"/>
      <c r="I339" s="35">
        <v>316926.01</v>
      </c>
      <c r="J339" s="35">
        <v>241148</v>
      </c>
      <c r="K339" s="5">
        <v>247520</v>
      </c>
      <c r="L339" s="5">
        <v>247520</v>
      </c>
      <c r="M339" s="60">
        <v>0</v>
      </c>
      <c r="N339" s="61"/>
      <c r="O339" s="128"/>
    </row>
    <row r="340" spans="1:15" ht="15.75" thickBot="1">
      <c r="A340" s="69"/>
      <c r="B340" s="74"/>
      <c r="C340" s="75"/>
      <c r="D340" s="4" t="s">
        <v>27</v>
      </c>
      <c r="E340" s="5">
        <f>F340+G340+I340+J340+K340+L340+M340</f>
        <v>0</v>
      </c>
      <c r="F340" s="5"/>
      <c r="G340" s="60"/>
      <c r="H340" s="61"/>
      <c r="I340" s="5"/>
      <c r="J340" s="5"/>
      <c r="K340" s="5"/>
      <c r="L340" s="5"/>
      <c r="M340" s="60"/>
      <c r="N340" s="61"/>
      <c r="O340" s="128"/>
    </row>
    <row r="341" spans="1:15" ht="15.75" thickBot="1">
      <c r="A341" s="90" t="s">
        <v>68</v>
      </c>
      <c r="B341" s="70" t="s">
        <v>62</v>
      </c>
      <c r="C341" s="93"/>
      <c r="D341" s="26" t="s">
        <v>21</v>
      </c>
      <c r="E341" s="21">
        <f>E343+E344+E345+E346</f>
        <v>506259</v>
      </c>
      <c r="F341" s="21">
        <f>F343+F344+F345+F346</f>
        <v>0</v>
      </c>
      <c r="G341" s="98">
        <f>G343+G344+G345+G346</f>
        <v>140868</v>
      </c>
      <c r="H341" s="99"/>
      <c r="I341" s="21">
        <f>I343+I344+I345+I346</f>
        <v>152100</v>
      </c>
      <c r="J341" s="21">
        <f>J343+J344+J345+J346</f>
        <v>70551</v>
      </c>
      <c r="K341" s="21">
        <f>K343+K344+K345+K346</f>
        <v>71370</v>
      </c>
      <c r="L341" s="21">
        <f>L343+L344+L345+L346</f>
        <v>71370</v>
      </c>
      <c r="M341" s="98">
        <f>M343+M344+M345+M346</f>
        <v>0</v>
      </c>
      <c r="N341" s="99"/>
      <c r="O341" s="128"/>
    </row>
    <row r="342" spans="1:15" ht="15.75" thickBot="1">
      <c r="A342" s="91"/>
      <c r="B342" s="94"/>
      <c r="C342" s="95"/>
      <c r="D342" s="4" t="s">
        <v>23</v>
      </c>
      <c r="E342" s="5"/>
      <c r="F342" s="5"/>
      <c r="G342" s="29"/>
      <c r="H342" s="30"/>
      <c r="I342" s="5"/>
      <c r="J342" s="5"/>
      <c r="K342" s="5"/>
      <c r="L342" s="5"/>
      <c r="M342" s="29"/>
      <c r="N342" s="30"/>
      <c r="O342" s="128"/>
    </row>
    <row r="343" spans="1:15" ht="23.25" thickBot="1">
      <c r="A343" s="91"/>
      <c r="B343" s="94"/>
      <c r="C343" s="95"/>
      <c r="D343" s="4" t="s">
        <v>24</v>
      </c>
      <c r="E343" s="5">
        <f>F343+G343+I343+J343+K343+L343+M343</f>
        <v>0</v>
      </c>
      <c r="F343" s="5"/>
      <c r="G343" s="60"/>
      <c r="H343" s="61"/>
      <c r="I343" s="5"/>
      <c r="J343" s="5"/>
      <c r="K343" s="5"/>
      <c r="L343" s="5"/>
      <c r="M343" s="60"/>
      <c r="N343" s="61"/>
      <c r="O343" s="128"/>
    </row>
    <row r="344" spans="1:15" ht="23.25" thickBot="1">
      <c r="A344" s="91"/>
      <c r="B344" s="94"/>
      <c r="C344" s="95"/>
      <c r="D344" s="4" t="s">
        <v>25</v>
      </c>
      <c r="E344" s="5">
        <f>F344+G344+I344+J344+K344+L344+M344</f>
        <v>0</v>
      </c>
      <c r="F344" s="5"/>
      <c r="G344" s="60"/>
      <c r="H344" s="61"/>
      <c r="I344" s="5"/>
      <c r="J344" s="5"/>
      <c r="K344" s="5"/>
      <c r="L344" s="5"/>
      <c r="M344" s="60"/>
      <c r="N344" s="61"/>
      <c r="O344" s="128"/>
    </row>
    <row r="345" spans="1:15" ht="15.75" thickBot="1">
      <c r="A345" s="91"/>
      <c r="B345" s="94"/>
      <c r="C345" s="95"/>
      <c r="D345" s="4" t="s">
        <v>26</v>
      </c>
      <c r="E345" s="5">
        <f>F345+G345+I345+J345+K345+L345+M345</f>
        <v>345969</v>
      </c>
      <c r="F345" s="5">
        <v>0</v>
      </c>
      <c r="G345" s="60">
        <v>64818</v>
      </c>
      <c r="H345" s="61"/>
      <c r="I345" s="5">
        <v>67860</v>
      </c>
      <c r="J345" s="35">
        <v>70551</v>
      </c>
      <c r="K345" s="5">
        <v>71370</v>
      </c>
      <c r="L345" s="5">
        <v>71370</v>
      </c>
      <c r="M345" s="60">
        <v>0</v>
      </c>
      <c r="N345" s="61"/>
      <c r="O345" s="128"/>
    </row>
    <row r="346" spans="1:15" ht="15.75" thickBot="1">
      <c r="A346" s="92"/>
      <c r="B346" s="96"/>
      <c r="C346" s="97"/>
      <c r="D346" s="4" t="s">
        <v>27</v>
      </c>
      <c r="E346" s="5">
        <f>F346+G346+I346+J346+K346+L346+M346</f>
        <v>160290</v>
      </c>
      <c r="F346" s="5"/>
      <c r="G346" s="60">
        <v>76050</v>
      </c>
      <c r="H346" s="61"/>
      <c r="I346" s="52">
        <v>84240</v>
      </c>
      <c r="J346" s="5"/>
      <c r="K346" s="5"/>
      <c r="L346" s="5"/>
      <c r="M346" s="60"/>
      <c r="N346" s="61"/>
      <c r="O346" s="128"/>
    </row>
    <row r="347" spans="1:15" ht="15.75" thickBot="1">
      <c r="A347" s="90" t="s">
        <v>141</v>
      </c>
      <c r="B347" s="70" t="s">
        <v>62</v>
      </c>
      <c r="C347" s="71"/>
      <c r="D347" s="26" t="s">
        <v>21</v>
      </c>
      <c r="E347" s="21">
        <f>E349+E350+E351+E352</f>
        <v>0</v>
      </c>
      <c r="F347" s="21">
        <f>F349+F350+F351+F352</f>
        <v>0</v>
      </c>
      <c r="G347" s="98">
        <f>G349+G350+G351+G352</f>
        <v>0</v>
      </c>
      <c r="H347" s="99"/>
      <c r="I347" s="21">
        <f>I349+I350+I351+I352</f>
        <v>0</v>
      </c>
      <c r="J347" s="21">
        <f>J349+J350+J351+J352</f>
        <v>0</v>
      </c>
      <c r="K347" s="21">
        <f>K349+K350+K351+K352</f>
        <v>0</v>
      </c>
      <c r="L347" s="21">
        <f>L349+L350+L351+L352</f>
        <v>0</v>
      </c>
      <c r="M347" s="98">
        <f>M349+M350+M351+M352</f>
        <v>0</v>
      </c>
      <c r="N347" s="99"/>
      <c r="O347" s="129"/>
    </row>
    <row r="348" spans="1:15" ht="18.75" customHeight="1" thickBot="1">
      <c r="A348" s="91"/>
      <c r="B348" s="72"/>
      <c r="C348" s="73"/>
      <c r="D348" s="4" t="s">
        <v>23</v>
      </c>
      <c r="E348" s="60"/>
      <c r="F348" s="66"/>
      <c r="G348" s="66"/>
      <c r="H348" s="66"/>
      <c r="I348" s="66"/>
      <c r="J348" s="66"/>
      <c r="K348" s="66"/>
      <c r="L348" s="66"/>
      <c r="M348" s="66"/>
      <c r="N348" s="61"/>
      <c r="O348" s="67" t="s">
        <v>142</v>
      </c>
    </row>
    <row r="349" spans="1:15" ht="23.25" thickBot="1">
      <c r="A349" s="91"/>
      <c r="B349" s="72"/>
      <c r="C349" s="73"/>
      <c r="D349" s="4" t="s">
        <v>24</v>
      </c>
      <c r="E349" s="5"/>
      <c r="F349" s="5"/>
      <c r="G349" s="60"/>
      <c r="H349" s="61"/>
      <c r="I349" s="5"/>
      <c r="J349" s="5"/>
      <c r="K349" s="5"/>
      <c r="L349" s="5"/>
      <c r="M349" s="60"/>
      <c r="N349" s="61"/>
      <c r="O349" s="68"/>
    </row>
    <row r="350" spans="1:15" ht="23.25" thickBot="1">
      <c r="A350" s="91"/>
      <c r="B350" s="72"/>
      <c r="C350" s="73"/>
      <c r="D350" s="4" t="s">
        <v>25</v>
      </c>
      <c r="E350" s="5"/>
      <c r="F350" s="5"/>
      <c r="G350" s="60"/>
      <c r="H350" s="61"/>
      <c r="I350" s="5"/>
      <c r="J350" s="5"/>
      <c r="K350" s="5"/>
      <c r="L350" s="5"/>
      <c r="M350" s="60"/>
      <c r="N350" s="61"/>
      <c r="O350" s="68"/>
    </row>
    <row r="351" spans="1:15" ht="15.75" thickBot="1">
      <c r="A351" s="91"/>
      <c r="B351" s="72"/>
      <c r="C351" s="73"/>
      <c r="D351" s="4" t="s">
        <v>26</v>
      </c>
      <c r="E351" s="5"/>
      <c r="F351" s="5"/>
      <c r="G351" s="60"/>
      <c r="H351" s="61"/>
      <c r="I351" s="5"/>
      <c r="J351" s="35"/>
      <c r="K351" s="5"/>
      <c r="L351" s="5"/>
      <c r="M351" s="60"/>
      <c r="N351" s="61"/>
      <c r="O351" s="68"/>
    </row>
    <row r="352" spans="1:15" ht="15.75" thickBot="1">
      <c r="A352" s="92"/>
      <c r="B352" s="74"/>
      <c r="C352" s="75"/>
      <c r="D352" s="4" t="s">
        <v>27</v>
      </c>
      <c r="E352" s="5"/>
      <c r="F352" s="5"/>
      <c r="G352" s="60"/>
      <c r="H352" s="61"/>
      <c r="I352" s="52"/>
      <c r="J352" s="5"/>
      <c r="K352" s="5"/>
      <c r="L352" s="5"/>
      <c r="M352" s="60"/>
      <c r="N352" s="61"/>
      <c r="O352" s="69"/>
    </row>
    <row r="353" spans="1:15" ht="15.75" customHeight="1" thickBot="1">
      <c r="A353" s="124" t="s">
        <v>106</v>
      </c>
      <c r="B353" s="125"/>
      <c r="C353" s="125"/>
      <c r="D353" s="125"/>
      <c r="E353" s="125"/>
      <c r="F353" s="125"/>
      <c r="G353" s="125"/>
      <c r="H353" s="125"/>
      <c r="I353" s="125"/>
      <c r="J353" s="125"/>
      <c r="K353" s="125"/>
      <c r="L353" s="125"/>
      <c r="M353" s="125"/>
      <c r="N353" s="125"/>
      <c r="O353" s="126"/>
    </row>
    <row r="354" spans="1:15" ht="15.75" thickBot="1">
      <c r="A354" s="119" t="s">
        <v>107</v>
      </c>
      <c r="B354" s="72" t="s">
        <v>82</v>
      </c>
      <c r="C354" s="73"/>
      <c r="D354" s="26" t="s">
        <v>21</v>
      </c>
      <c r="E354" s="21">
        <f>E356+E357+E358+E359</f>
        <v>19950</v>
      </c>
      <c r="F354" s="21">
        <f>F356+F357+F358+F359</f>
        <v>19950</v>
      </c>
      <c r="G354" s="64">
        <f>G356+G357+G358+G359</f>
        <v>0</v>
      </c>
      <c r="H354" s="65"/>
      <c r="I354" s="21">
        <f>I356+I357+I358+I359</f>
        <v>0</v>
      </c>
      <c r="J354" s="21">
        <f>J356+J357+J358+J359</f>
        <v>0</v>
      </c>
      <c r="K354" s="21">
        <f>K356+K357+K358+K359</f>
        <v>0</v>
      </c>
      <c r="L354" s="21">
        <f>L356+L357+L358+L359</f>
        <v>0</v>
      </c>
      <c r="M354" s="64">
        <f>M356+M357+M358+M359</f>
        <v>0</v>
      </c>
      <c r="N354" s="65"/>
      <c r="O354" s="119" t="s">
        <v>69</v>
      </c>
    </row>
    <row r="355" spans="1:15" ht="15.75" thickBot="1">
      <c r="A355" s="119"/>
      <c r="B355" s="72"/>
      <c r="C355" s="73"/>
      <c r="D355" s="4" t="s">
        <v>23</v>
      </c>
      <c r="E355" s="60"/>
      <c r="F355" s="66"/>
      <c r="G355" s="66"/>
      <c r="H355" s="66"/>
      <c r="I355" s="66"/>
      <c r="J355" s="66"/>
      <c r="K355" s="66"/>
      <c r="L355" s="66"/>
      <c r="M355" s="66"/>
      <c r="N355" s="61"/>
      <c r="O355" s="119"/>
    </row>
    <row r="356" spans="1:15" ht="23.25" thickBot="1">
      <c r="A356" s="119"/>
      <c r="B356" s="72"/>
      <c r="C356" s="73"/>
      <c r="D356" s="4" t="s">
        <v>24</v>
      </c>
      <c r="E356" s="5">
        <f>F356+G356+I356+J356+K356+L356+M356</f>
        <v>0</v>
      </c>
      <c r="F356" s="5"/>
      <c r="G356" s="60"/>
      <c r="H356" s="61"/>
      <c r="I356" s="5"/>
      <c r="J356" s="5"/>
      <c r="K356" s="5"/>
      <c r="L356" s="5"/>
      <c r="M356" s="60"/>
      <c r="N356" s="61"/>
      <c r="O356" s="119"/>
    </row>
    <row r="357" spans="1:15" ht="23.25" thickBot="1">
      <c r="A357" s="119"/>
      <c r="B357" s="72"/>
      <c r="C357" s="73"/>
      <c r="D357" s="4" t="s">
        <v>25</v>
      </c>
      <c r="E357" s="5">
        <f>F357+G357+I357+J357+K357+L357+M357</f>
        <v>0</v>
      </c>
      <c r="F357" s="5"/>
      <c r="G357" s="60"/>
      <c r="H357" s="61"/>
      <c r="I357" s="5"/>
      <c r="J357" s="5"/>
      <c r="K357" s="5"/>
      <c r="L357" s="5"/>
      <c r="M357" s="60"/>
      <c r="N357" s="61"/>
      <c r="O357" s="119"/>
    </row>
    <row r="358" spans="1:15" ht="15.75" thickBot="1">
      <c r="A358" s="119"/>
      <c r="B358" s="72"/>
      <c r="C358" s="73"/>
      <c r="D358" s="4" t="s">
        <v>26</v>
      </c>
      <c r="E358" s="5">
        <f>F358+G358+I358+J358+K358+L358+M358</f>
        <v>19950</v>
      </c>
      <c r="F358" s="19">
        <v>19950</v>
      </c>
      <c r="G358" s="60">
        <v>0</v>
      </c>
      <c r="H358" s="61"/>
      <c r="I358" s="5">
        <v>0</v>
      </c>
      <c r="J358" s="5">
        <v>0</v>
      </c>
      <c r="K358" s="5">
        <v>0</v>
      </c>
      <c r="L358" s="5">
        <v>0</v>
      </c>
      <c r="M358" s="60">
        <v>0</v>
      </c>
      <c r="N358" s="61"/>
      <c r="O358" s="119"/>
    </row>
    <row r="359" spans="1:15" ht="15.75" thickBot="1">
      <c r="A359" s="119"/>
      <c r="B359" s="72"/>
      <c r="C359" s="73"/>
      <c r="D359" s="39" t="s">
        <v>27</v>
      </c>
      <c r="E359" s="31">
        <f>F359+G359+I359+J359+K359+L359+M359</f>
        <v>0</v>
      </c>
      <c r="F359" s="32"/>
      <c r="G359" s="131"/>
      <c r="H359" s="132"/>
      <c r="I359" s="31"/>
      <c r="J359" s="31"/>
      <c r="K359" s="31"/>
      <c r="L359" s="31"/>
      <c r="M359" s="131"/>
      <c r="N359" s="132"/>
      <c r="O359" s="119"/>
    </row>
    <row r="360" spans="1:15" ht="15.75" customHeight="1" thickBot="1">
      <c r="A360" s="124" t="s">
        <v>123</v>
      </c>
      <c r="B360" s="125"/>
      <c r="C360" s="125"/>
      <c r="D360" s="125"/>
      <c r="E360" s="125"/>
      <c r="F360" s="125"/>
      <c r="G360" s="125"/>
      <c r="H360" s="125"/>
      <c r="I360" s="125"/>
      <c r="J360" s="125"/>
      <c r="K360" s="125"/>
      <c r="L360" s="125"/>
      <c r="M360" s="125"/>
      <c r="N360" s="125"/>
      <c r="O360" s="130"/>
    </row>
    <row r="361" spans="1:15" ht="15.75" thickBot="1">
      <c r="A361" s="119" t="s">
        <v>124</v>
      </c>
      <c r="B361" s="72"/>
      <c r="C361" s="73"/>
      <c r="D361" s="38" t="s">
        <v>21</v>
      </c>
      <c r="E361" s="21">
        <f>E363+E364+E365+E366</f>
        <v>158531702.29000002</v>
      </c>
      <c r="F361" s="21">
        <f>F363+F364+F365+F366</f>
        <v>19239306.670000002</v>
      </c>
      <c r="G361" s="64">
        <f>G363+G364+G365+G366</f>
        <v>21352942.27</v>
      </c>
      <c r="H361" s="65"/>
      <c r="I361" s="21">
        <f>I363+I364+I365+I366</f>
        <v>25293971.02</v>
      </c>
      <c r="J361" s="21">
        <f>J363+J364+J365+J366</f>
        <v>29562348.370000001</v>
      </c>
      <c r="K361" s="21">
        <f>K363+K364+K365+K366</f>
        <v>29476502.370000001</v>
      </c>
      <c r="L361" s="21">
        <f>L363+L364+L365+L366</f>
        <v>33606631.590000004</v>
      </c>
      <c r="M361" s="64">
        <f>M363+M364+M365+M366</f>
        <v>0</v>
      </c>
      <c r="N361" s="137"/>
      <c r="O361" s="120"/>
    </row>
    <row r="362" spans="1:15" ht="15.75" customHeight="1" thickBot="1">
      <c r="A362" s="119"/>
      <c r="B362" s="72"/>
      <c r="C362" s="73"/>
      <c r="D362" s="4" t="s">
        <v>23</v>
      </c>
      <c r="E362" s="60"/>
      <c r="F362" s="66"/>
      <c r="G362" s="66"/>
      <c r="H362" s="66"/>
      <c r="I362" s="66"/>
      <c r="J362" s="66"/>
      <c r="K362" s="66"/>
      <c r="L362" s="66"/>
      <c r="M362" s="66"/>
      <c r="N362" s="66"/>
      <c r="O362" s="119"/>
    </row>
    <row r="363" spans="1:15" ht="27.75" customHeight="1" thickBot="1">
      <c r="A363" s="119"/>
      <c r="B363" s="72"/>
      <c r="C363" s="73"/>
      <c r="D363" s="4" t="s">
        <v>24</v>
      </c>
      <c r="E363" s="5">
        <f>F363+G363+I363+J363+K363+L363+M363</f>
        <v>0</v>
      </c>
      <c r="F363" s="5"/>
      <c r="G363" s="60"/>
      <c r="H363" s="61"/>
      <c r="I363" s="5"/>
      <c r="J363" s="5"/>
      <c r="K363" s="5"/>
      <c r="L363" s="5"/>
      <c r="M363" s="60"/>
      <c r="N363" s="66"/>
      <c r="O363" s="119"/>
    </row>
    <row r="364" spans="1:15" ht="28.5" customHeight="1" thickBot="1">
      <c r="A364" s="119"/>
      <c r="B364" s="72"/>
      <c r="C364" s="73"/>
      <c r="D364" s="4" t="s">
        <v>25</v>
      </c>
      <c r="E364" s="5">
        <f>F364+G364+I364+J364+K364+L364+M364</f>
        <v>3018626.87</v>
      </c>
      <c r="F364" s="5">
        <f>F370+F376+F382</f>
        <v>1134122.55</v>
      </c>
      <c r="G364" s="60">
        <f>G370+G376+G382</f>
        <v>1136426.32</v>
      </c>
      <c r="H364" s="61"/>
      <c r="I364" s="5">
        <f>I370+I376+I382</f>
        <v>748078</v>
      </c>
      <c r="J364" s="5">
        <f>J370+J376+J382</f>
        <v>0</v>
      </c>
      <c r="K364" s="5">
        <f>K370+K376+K382</f>
        <v>0</v>
      </c>
      <c r="L364" s="5">
        <f>L370+L376+L382</f>
        <v>0</v>
      </c>
      <c r="M364" s="60"/>
      <c r="N364" s="66"/>
      <c r="O364" s="119"/>
    </row>
    <row r="365" spans="1:15" ht="24.75" customHeight="1" thickBot="1">
      <c r="A365" s="119"/>
      <c r="B365" s="72"/>
      <c r="C365" s="73"/>
      <c r="D365" s="4" t="s">
        <v>26</v>
      </c>
      <c r="E365" s="5">
        <f>F365+G365+I365+J365+K365+L365+M365</f>
        <v>155513075.42000002</v>
      </c>
      <c r="F365" s="19">
        <f>F371+F377+F383</f>
        <v>18105184.120000001</v>
      </c>
      <c r="G365" s="60">
        <f>G371+G377+G383</f>
        <v>20216515.949999999</v>
      </c>
      <c r="H365" s="61"/>
      <c r="I365" s="41">
        <f>I371+I377+I383</f>
        <v>24545893.02</v>
      </c>
      <c r="J365" s="19">
        <f>J371+J377+J383</f>
        <v>29562348.370000001</v>
      </c>
      <c r="K365" s="19">
        <f>K371+K377+K383</f>
        <v>29476502.370000001</v>
      </c>
      <c r="L365" s="19">
        <f>L371+L379</f>
        <v>33606631.590000004</v>
      </c>
      <c r="M365" s="60">
        <v>0</v>
      </c>
      <c r="N365" s="66"/>
      <c r="O365" s="119"/>
    </row>
    <row r="366" spans="1:15" ht="23.25" customHeight="1" thickBot="1">
      <c r="A366" s="119"/>
      <c r="B366" s="72"/>
      <c r="C366" s="73"/>
      <c r="D366" s="39" t="s">
        <v>27</v>
      </c>
      <c r="E366" s="31">
        <f>F366+G366+I366+J366+K366+L366+M366</f>
        <v>0</v>
      </c>
      <c r="F366" s="32"/>
      <c r="G366" s="131"/>
      <c r="H366" s="132"/>
      <c r="I366" s="31"/>
      <c r="J366" s="31"/>
      <c r="K366" s="31"/>
      <c r="L366" s="31"/>
      <c r="M366" s="131"/>
      <c r="N366" s="136"/>
      <c r="O366" s="121"/>
    </row>
    <row r="367" spans="1:15" ht="23.25" customHeight="1" thickBot="1">
      <c r="A367" s="120" t="s">
        <v>125</v>
      </c>
      <c r="B367" s="70"/>
      <c r="C367" s="71"/>
      <c r="D367" s="40" t="s">
        <v>21</v>
      </c>
      <c r="E367" s="37">
        <f>E369+E370+E371+E372</f>
        <v>154901970.68000001</v>
      </c>
      <c r="F367" s="37">
        <f>F369+F370+F371+F372</f>
        <v>17920559.52</v>
      </c>
      <c r="G367" s="133">
        <f>G369+G370+G371+G372</f>
        <v>20008715.949999999</v>
      </c>
      <c r="H367" s="135"/>
      <c r="I367" s="37">
        <f>I369+I370+I371+I372</f>
        <v>24395612.879999999</v>
      </c>
      <c r="J367" s="37">
        <f>J369+J370+J371+J372</f>
        <v>29539548.370000001</v>
      </c>
      <c r="K367" s="37">
        <f>K369+K370+K371+K372</f>
        <v>29453702.370000001</v>
      </c>
      <c r="L367" s="37">
        <f>L369+L370+L371+L372</f>
        <v>33583831.590000004</v>
      </c>
      <c r="M367" s="133">
        <f>M369+M370+M371+M372</f>
        <v>0</v>
      </c>
      <c r="N367" s="135"/>
      <c r="O367" s="120"/>
    </row>
    <row r="368" spans="1:15" ht="17.25" customHeight="1" thickBot="1">
      <c r="A368" s="119"/>
      <c r="B368" s="72"/>
      <c r="C368" s="73"/>
      <c r="D368" s="36" t="s">
        <v>23</v>
      </c>
      <c r="E368" s="133"/>
      <c r="F368" s="134"/>
      <c r="G368" s="134"/>
      <c r="H368" s="134"/>
      <c r="I368" s="134"/>
      <c r="J368" s="134"/>
      <c r="K368" s="134"/>
      <c r="L368" s="134"/>
      <c r="M368" s="134"/>
      <c r="N368" s="135"/>
      <c r="O368" s="119"/>
    </row>
    <row r="369" spans="1:18" ht="23.25" customHeight="1" thickBot="1">
      <c r="A369" s="119"/>
      <c r="B369" s="72"/>
      <c r="C369" s="73"/>
      <c r="D369" s="36" t="s">
        <v>24</v>
      </c>
      <c r="E369" s="35">
        <f>F369+G369+I369+J369+K369+L369+M369</f>
        <v>0</v>
      </c>
      <c r="F369" s="35"/>
      <c r="G369" s="133"/>
      <c r="H369" s="135"/>
      <c r="I369" s="35"/>
      <c r="J369" s="35"/>
      <c r="K369" s="35"/>
      <c r="L369" s="35"/>
      <c r="M369" s="133"/>
      <c r="N369" s="135"/>
      <c r="O369" s="119"/>
    </row>
    <row r="370" spans="1:18" ht="23.25" customHeight="1" thickBot="1">
      <c r="A370" s="119"/>
      <c r="B370" s="72"/>
      <c r="C370" s="73"/>
      <c r="D370" s="36" t="s">
        <v>25</v>
      </c>
      <c r="E370" s="35">
        <f>F370+G370+I370+J370+K370+L370+M370</f>
        <v>0</v>
      </c>
      <c r="F370" s="35"/>
      <c r="G370" s="133"/>
      <c r="H370" s="135"/>
      <c r="I370" s="35"/>
      <c r="J370" s="35"/>
      <c r="K370" s="35"/>
      <c r="L370" s="35"/>
      <c r="M370" s="133"/>
      <c r="N370" s="135"/>
      <c r="O370" s="119"/>
    </row>
    <row r="371" spans="1:18" ht="23.25" customHeight="1" thickBot="1">
      <c r="A371" s="119"/>
      <c r="B371" s="72"/>
      <c r="C371" s="73"/>
      <c r="D371" s="36" t="s">
        <v>26</v>
      </c>
      <c r="E371" s="35">
        <f>F371+G371+I371+J371+K371+L371+M371</f>
        <v>154901970.68000001</v>
      </c>
      <c r="F371" s="41">
        <v>17920559.52</v>
      </c>
      <c r="G371" s="133">
        <v>20008715.949999999</v>
      </c>
      <c r="H371" s="135"/>
      <c r="I371" s="35">
        <f>24424112.88-28500</f>
        <v>24395612.879999999</v>
      </c>
      <c r="J371" s="35">
        <f>29562348.37-22800</f>
        <v>29539548.370000001</v>
      </c>
      <c r="K371" s="35">
        <v>29453702.370000001</v>
      </c>
      <c r="L371" s="35">
        <v>33583831.590000004</v>
      </c>
      <c r="M371" s="133">
        <v>0</v>
      </c>
      <c r="N371" s="135"/>
      <c r="O371" s="119"/>
    </row>
    <row r="372" spans="1:18" ht="23.25" customHeight="1" thickBot="1">
      <c r="A372" s="121"/>
      <c r="B372" s="74"/>
      <c r="C372" s="75"/>
      <c r="D372" s="36" t="s">
        <v>27</v>
      </c>
      <c r="E372" s="35">
        <f>F372+G372+I372+J372+K372+L372+M372</f>
        <v>0</v>
      </c>
      <c r="F372" s="42"/>
      <c r="G372" s="133"/>
      <c r="H372" s="135"/>
      <c r="I372" s="35"/>
      <c r="J372" s="35"/>
      <c r="K372" s="35"/>
      <c r="L372" s="35"/>
      <c r="M372" s="133"/>
      <c r="N372" s="135"/>
      <c r="O372" s="121"/>
    </row>
    <row r="373" spans="1:18" ht="23.25" customHeight="1" thickBot="1">
      <c r="A373" s="119" t="s">
        <v>126</v>
      </c>
      <c r="B373" s="72"/>
      <c r="C373" s="73"/>
      <c r="D373" s="40" t="s">
        <v>21</v>
      </c>
      <c r="E373" s="37">
        <f>E375+E376+E377+E378</f>
        <v>3510031.6100000003</v>
      </c>
      <c r="F373" s="37">
        <f>F375+F376+F377+F378</f>
        <v>1318747.1500000001</v>
      </c>
      <c r="G373" s="133">
        <f>G375+G376+G377+G378</f>
        <v>1321426.32</v>
      </c>
      <c r="H373" s="135"/>
      <c r="I373" s="37">
        <f>I375+I376+I377+I378</f>
        <v>869858.14</v>
      </c>
      <c r="J373" s="37">
        <f>J375+J376+J377+J378</f>
        <v>0</v>
      </c>
      <c r="K373" s="37">
        <f>K375+K376+K377+K378</f>
        <v>0</v>
      </c>
      <c r="L373" s="37">
        <f>L375+L376+L377+L378</f>
        <v>0</v>
      </c>
      <c r="M373" s="133">
        <f>M375+M376+M377+M378</f>
        <v>0</v>
      </c>
      <c r="N373" s="135"/>
      <c r="O373" s="119" t="s">
        <v>83</v>
      </c>
    </row>
    <row r="374" spans="1:18" ht="15.75" customHeight="1" thickBot="1">
      <c r="A374" s="119"/>
      <c r="B374" s="72"/>
      <c r="C374" s="73"/>
      <c r="D374" s="4" t="s">
        <v>23</v>
      </c>
      <c r="E374" s="60"/>
      <c r="F374" s="66"/>
      <c r="G374" s="66"/>
      <c r="H374" s="66"/>
      <c r="I374" s="66"/>
      <c r="J374" s="66"/>
      <c r="K374" s="66"/>
      <c r="L374" s="66"/>
      <c r="M374" s="66"/>
      <c r="N374" s="61"/>
      <c r="O374" s="119"/>
    </row>
    <row r="375" spans="1:18" ht="23.25" customHeight="1" thickBot="1">
      <c r="A375" s="119"/>
      <c r="B375" s="72"/>
      <c r="C375" s="73"/>
      <c r="D375" s="4" t="s">
        <v>24</v>
      </c>
      <c r="E375" s="5">
        <f>F375+G375+I375+J375+K375+L375+M375</f>
        <v>0</v>
      </c>
      <c r="F375" s="5"/>
      <c r="G375" s="60"/>
      <c r="H375" s="61"/>
      <c r="I375" s="5"/>
      <c r="J375" s="5"/>
      <c r="K375" s="5"/>
      <c r="L375" s="5"/>
      <c r="M375" s="60"/>
      <c r="N375" s="61"/>
      <c r="O375" s="119"/>
    </row>
    <row r="376" spans="1:18" ht="23.25" customHeight="1" thickBot="1">
      <c r="A376" s="119"/>
      <c r="B376" s="72"/>
      <c r="C376" s="73"/>
      <c r="D376" s="4" t="s">
        <v>25</v>
      </c>
      <c r="E376" s="5">
        <f>F376+G376+I376+J376+K376+L376+M376</f>
        <v>3018626.87</v>
      </c>
      <c r="F376" s="5">
        <v>1134122.55</v>
      </c>
      <c r="G376" s="60">
        <v>1136426.32</v>
      </c>
      <c r="H376" s="61"/>
      <c r="I376" s="5">
        <v>748078</v>
      </c>
      <c r="J376" s="5"/>
      <c r="K376" s="5"/>
      <c r="L376" s="5"/>
      <c r="M376" s="60"/>
      <c r="N376" s="61"/>
      <c r="O376" s="119"/>
    </row>
    <row r="377" spans="1:18" ht="23.25" customHeight="1" thickBot="1">
      <c r="A377" s="119"/>
      <c r="B377" s="72"/>
      <c r="C377" s="73"/>
      <c r="D377" s="4" t="s">
        <v>26</v>
      </c>
      <c r="E377" s="5">
        <f>F377+G377+I377+J377+K377+L377+M377</f>
        <v>491404.74</v>
      </c>
      <c r="F377" s="19">
        <v>184624.6</v>
      </c>
      <c r="G377" s="60">
        <v>185000</v>
      </c>
      <c r="H377" s="61"/>
      <c r="I377" s="5">
        <v>121780.14</v>
      </c>
      <c r="J377" s="5">
        <v>0</v>
      </c>
      <c r="K377" s="5">
        <v>0</v>
      </c>
      <c r="L377" s="5">
        <v>0</v>
      </c>
      <c r="M377" s="60">
        <v>0</v>
      </c>
      <c r="N377" s="61"/>
      <c r="O377" s="119"/>
    </row>
    <row r="378" spans="1:18" ht="23.25" customHeight="1" thickBot="1">
      <c r="A378" s="121"/>
      <c r="B378" s="74"/>
      <c r="C378" s="75"/>
      <c r="D378" s="4" t="s">
        <v>27</v>
      </c>
      <c r="E378" s="5">
        <f>F378+G378+I378+J378+K378+L378+M378</f>
        <v>0</v>
      </c>
      <c r="F378" s="2"/>
      <c r="G378" s="60"/>
      <c r="H378" s="61"/>
      <c r="I378" s="5"/>
      <c r="J378" s="5"/>
      <c r="K378" s="5"/>
      <c r="L378" s="5"/>
      <c r="M378" s="60"/>
      <c r="N378" s="61"/>
      <c r="O378" s="119"/>
    </row>
    <row r="379" spans="1:18" ht="23.25" customHeight="1" thickBot="1">
      <c r="A379" s="87" t="s">
        <v>108</v>
      </c>
      <c r="B379" s="131"/>
      <c r="C379" s="132"/>
      <c r="D379" s="40" t="s">
        <v>21</v>
      </c>
      <c r="E379" s="37">
        <f>E381+E382+E383+E384</f>
        <v>119700</v>
      </c>
      <c r="F379" s="37">
        <f>F381+F382+F383+F384</f>
        <v>0</v>
      </c>
      <c r="G379" s="133">
        <f>G381+G382+G383+G384</f>
        <v>22800</v>
      </c>
      <c r="H379" s="135"/>
      <c r="I379" s="37">
        <f>I381+I382+I383+I384</f>
        <v>28500</v>
      </c>
      <c r="J379" s="37">
        <f>J381+J382+J383+J384</f>
        <v>22800</v>
      </c>
      <c r="K379" s="37">
        <f>K381+K382+K383+K384</f>
        <v>22800</v>
      </c>
      <c r="L379" s="37">
        <f>L381+L382+L383+L384</f>
        <v>22800</v>
      </c>
      <c r="M379" s="133">
        <f>M381+M382+M383+M384</f>
        <v>0</v>
      </c>
      <c r="N379" s="135"/>
      <c r="O379" s="119"/>
    </row>
    <row r="380" spans="1:18" ht="18" customHeight="1" thickBot="1">
      <c r="A380" s="88"/>
      <c r="B380" s="138"/>
      <c r="C380" s="139"/>
      <c r="D380" s="4" t="s">
        <v>23</v>
      </c>
      <c r="E380" s="60"/>
      <c r="F380" s="66"/>
      <c r="G380" s="66"/>
      <c r="H380" s="66"/>
      <c r="I380" s="66"/>
      <c r="J380" s="66"/>
      <c r="K380" s="66"/>
      <c r="L380" s="66"/>
      <c r="M380" s="66"/>
      <c r="N380" s="61"/>
      <c r="O380" s="120" t="s">
        <v>69</v>
      </c>
    </row>
    <row r="381" spans="1:18" ht="27" customHeight="1" thickBot="1">
      <c r="A381" s="88"/>
      <c r="B381" s="138"/>
      <c r="C381" s="139"/>
      <c r="D381" s="4" t="s">
        <v>24</v>
      </c>
      <c r="E381" s="5">
        <f>F381+G381+I381+J381+K381+L381+M381</f>
        <v>0</v>
      </c>
      <c r="F381" s="5"/>
      <c r="G381" s="60"/>
      <c r="H381" s="61"/>
      <c r="I381" s="5"/>
      <c r="J381" s="5"/>
      <c r="K381" s="5"/>
      <c r="L381" s="5"/>
      <c r="M381" s="60"/>
      <c r="N381" s="61"/>
      <c r="O381" s="119"/>
      <c r="R381" s="28"/>
    </row>
    <row r="382" spans="1:18" ht="27" customHeight="1" thickBot="1">
      <c r="A382" s="88"/>
      <c r="B382" s="138"/>
      <c r="C382" s="139"/>
      <c r="D382" s="4" t="s">
        <v>25</v>
      </c>
      <c r="E382" s="5">
        <f>F382+G382+I382+J382+K382+L382+M382</f>
        <v>0</v>
      </c>
      <c r="F382" s="5"/>
      <c r="G382" s="60"/>
      <c r="H382" s="61"/>
      <c r="I382" s="5"/>
      <c r="J382" s="5"/>
      <c r="K382" s="5"/>
      <c r="L382" s="5"/>
      <c r="M382" s="60"/>
      <c r="N382" s="61"/>
      <c r="O382" s="119"/>
    </row>
    <row r="383" spans="1:18" ht="15.75" thickBot="1">
      <c r="A383" s="88"/>
      <c r="B383" s="138"/>
      <c r="C383" s="139"/>
      <c r="D383" s="4" t="s">
        <v>26</v>
      </c>
      <c r="E383" s="5">
        <f>F383+G383+I383+J383+K383+L383+M383</f>
        <v>119700</v>
      </c>
      <c r="F383" s="19"/>
      <c r="G383" s="60">
        <v>22800</v>
      </c>
      <c r="H383" s="61"/>
      <c r="I383" s="35">
        <v>28500</v>
      </c>
      <c r="J383" s="35">
        <v>22800</v>
      </c>
      <c r="K383" s="5">
        <v>22800</v>
      </c>
      <c r="L383" s="5">
        <v>22800</v>
      </c>
      <c r="M383" s="60">
        <v>0</v>
      </c>
      <c r="N383" s="61"/>
      <c r="O383" s="119"/>
      <c r="R383" s="28"/>
    </row>
    <row r="384" spans="1:18" ht="15.75" thickBot="1">
      <c r="A384" s="88"/>
      <c r="B384" s="138"/>
      <c r="C384" s="139"/>
      <c r="D384" s="4" t="s">
        <v>27</v>
      </c>
      <c r="E384" s="5">
        <f>F384+G384+I384+J384+K384+L384+M384</f>
        <v>0</v>
      </c>
      <c r="F384" s="2"/>
      <c r="G384" s="60"/>
      <c r="H384" s="61"/>
      <c r="I384" s="5"/>
      <c r="J384" s="5"/>
      <c r="K384" s="5"/>
      <c r="L384" s="5"/>
      <c r="M384" s="60"/>
      <c r="N384" s="61"/>
      <c r="O384" s="119"/>
    </row>
    <row r="385" spans="1:15" ht="15.75" thickBot="1">
      <c r="A385" s="140" t="s">
        <v>70</v>
      </c>
      <c r="B385" s="143"/>
      <c r="C385" s="144"/>
      <c r="D385" s="40" t="s">
        <v>21</v>
      </c>
      <c r="E385" s="50">
        <f>E361+E354+E347+E335+E329+E323+E317+E292+E299+E274+E256+E250+E244+E238+E232+E208+E184+E106+E100+E70+E40+E34+E28+E22+E15+E9</f>
        <v>241539337.06000006</v>
      </c>
      <c r="F385" s="50">
        <f>F361+F354+F347+F335+F329+F323+F317+F292+F299+F274+F256+F250+F244+F238+F232+F208+F184+F106+F100+F70+F40+F34+F28+F22+F15+F9</f>
        <v>45559044.100000009</v>
      </c>
      <c r="G385" s="150">
        <f>G361+G354+G347+G335+G329+G323+G317+G299+G292+G274+G256+G250+G244+G238+G232+G184+G208+G106+G100+G70+G40+G34+G28+G22+G15+G9</f>
        <v>44167366.039999999</v>
      </c>
      <c r="H385" s="151"/>
      <c r="I385" s="50">
        <f>I361+I354+I347+I335+I329+I323+I317+I292+I299+I274+I256+I250+I244+I238+I232+I208+I184+I106+I100+I70+I40+I34+I28+I22+I15+I9</f>
        <v>48711018.030000009</v>
      </c>
      <c r="J385" s="50">
        <f>J361+J354+J347+J335+J329+J323+J317+J292+J299+J274+J256+J250+J244+J238+J232+J208+J184+J106+J100+J70+J40+J34+J28+J22+J15+J9</f>
        <v>36974758.07</v>
      </c>
      <c r="K385" s="50">
        <f>K361+K354+K347+K335+K329+K323+K317+K292+K299+K274+K256+K250+K244+K238+K232+K208+K184+K106+K100+K70+K40+K34+K28+K22+K15+K9</f>
        <v>31282060.800000001</v>
      </c>
      <c r="L385" s="50">
        <f>L361+L354+L347+L335+L329+L323+L317+L292+L299+L274+L256+L250+L244+L238+L232+L208+L184+L106+L100+L70+L40+L34+L28+L22+L15+L9</f>
        <v>35530990.020000003</v>
      </c>
      <c r="M385" s="150">
        <f>M387+M388+M389+M390</f>
        <v>0</v>
      </c>
      <c r="N385" s="151"/>
      <c r="O385" s="121"/>
    </row>
    <row r="386" spans="1:15" ht="15.75" thickBot="1">
      <c r="A386" s="141"/>
      <c r="B386" s="145"/>
      <c r="C386" s="146"/>
      <c r="D386" s="4" t="s">
        <v>23</v>
      </c>
      <c r="E386" s="60"/>
      <c r="F386" s="66"/>
      <c r="G386" s="66"/>
      <c r="H386" s="66"/>
      <c r="I386" s="66"/>
      <c r="J386" s="66"/>
      <c r="K386" s="66"/>
      <c r="L386" s="66"/>
      <c r="M386" s="66"/>
      <c r="N386" s="66"/>
      <c r="O386" s="152"/>
    </row>
    <row r="387" spans="1:15" ht="23.25" thickBot="1">
      <c r="A387" s="141"/>
      <c r="B387" s="145"/>
      <c r="C387" s="146"/>
      <c r="D387" s="4" t="s">
        <v>24</v>
      </c>
      <c r="E387" s="5">
        <f>E363+E356+E349+E337+E325+E319+E301+E294+E276+E258+E252+E246+E240+E234+E228+E222+E210+E186+E108+E72+E42+E36+E30+E24+E17+E11</f>
        <v>0</v>
      </c>
      <c r="F387" s="5"/>
      <c r="G387" s="60"/>
      <c r="H387" s="61"/>
      <c r="I387" s="5">
        <f>I363+I356+I349+I337+I325+I319+I301+I294+I276+I258+I252+I246+I240+I234+I228+I222+I210+I186+I108+I72+I42+I36+I30+I24+I17+I11</f>
        <v>0</v>
      </c>
      <c r="J387" s="5"/>
      <c r="K387" s="5"/>
      <c r="L387" s="5"/>
      <c r="M387" s="60"/>
      <c r="N387" s="61"/>
      <c r="O387" s="43"/>
    </row>
    <row r="388" spans="1:15" ht="23.25" thickBot="1">
      <c r="A388" s="141"/>
      <c r="B388" s="145"/>
      <c r="C388" s="146"/>
      <c r="D388" s="4" t="s">
        <v>25</v>
      </c>
      <c r="E388" s="5">
        <f t="shared" ref="E388:F390" si="5">E364+E357+E350+E338+E332+E326+E320+E302+E295+E277+E259+E253+E247+E241+E235+E211+E187+E109+E103+E73+E43+E31+E25+E18+E12</f>
        <v>20015875</v>
      </c>
      <c r="F388" s="5">
        <f t="shared" si="5"/>
        <v>5827000</v>
      </c>
      <c r="G388" s="60">
        <f>G364+G357+G350+G338+G332+G326+G320+G302+G295+G277+G259+G253+G247+G241+G235+G211+G187+G109+G103+G73+G43+G37+G31+G25+G18+G12</f>
        <v>5560415</v>
      </c>
      <c r="H388" s="61"/>
      <c r="I388" s="53">
        <f t="shared" ref="I388:L390" si="6">I364+I357+I350+I338+I332+I326+I320+I302+I295+I277+I259+I253+I247+I241+I235+I211+I187+I109+I103+I73+I43+I31+I25+I18+I12</f>
        <v>7521078</v>
      </c>
      <c r="J388" s="5">
        <f t="shared" si="6"/>
        <v>1107382</v>
      </c>
      <c r="K388" s="5">
        <f t="shared" si="6"/>
        <v>0</v>
      </c>
      <c r="L388" s="5">
        <f t="shared" si="6"/>
        <v>0</v>
      </c>
      <c r="M388" s="60"/>
      <c r="N388" s="61"/>
      <c r="O388" s="44"/>
    </row>
    <row r="389" spans="1:15" ht="26.25" customHeight="1" thickBot="1">
      <c r="A389" s="141"/>
      <c r="B389" s="145"/>
      <c r="C389" s="146"/>
      <c r="D389" s="4" t="s">
        <v>26</v>
      </c>
      <c r="E389" s="5">
        <f t="shared" si="5"/>
        <v>181024463.06000003</v>
      </c>
      <c r="F389" s="5">
        <f t="shared" si="5"/>
        <v>22829920.099999998</v>
      </c>
      <c r="G389" s="60">
        <f>G365+G358+G351+G339+G333+G327+G321+G303+G296+G278+G260+G254+G248+G242+G236+G212+G188+G110+G104+G74+G44+G38+G32+G26+G19+G13</f>
        <v>23346506.039999999</v>
      </c>
      <c r="H389" s="61"/>
      <c r="I389" s="5">
        <f t="shared" si="6"/>
        <v>32167610.030000001</v>
      </c>
      <c r="J389" s="5">
        <f t="shared" si="6"/>
        <v>35867376.07</v>
      </c>
      <c r="K389" s="5">
        <f t="shared" si="6"/>
        <v>31282060.800000001</v>
      </c>
      <c r="L389" s="5">
        <f t="shared" si="6"/>
        <v>35530990.020000003</v>
      </c>
      <c r="M389" s="60"/>
      <c r="N389" s="61"/>
      <c r="O389" s="44"/>
    </row>
    <row r="390" spans="1:15" ht="15.75" thickBot="1">
      <c r="A390" s="142"/>
      <c r="B390" s="147"/>
      <c r="C390" s="148"/>
      <c r="D390" s="4" t="s">
        <v>27</v>
      </c>
      <c r="E390" s="5">
        <f t="shared" si="5"/>
        <v>41184899</v>
      </c>
      <c r="F390" s="5">
        <f t="shared" si="5"/>
        <v>16902124</v>
      </c>
      <c r="G390" s="60">
        <f>G366+G359+G352+G340+G334+G328+G322+G304+G297+G279+G261+G255+G249+G243+G237+G213+G189+G111+G105+G75+G45+G39+G33+G27+G20+G14</f>
        <v>15260445</v>
      </c>
      <c r="H390" s="61"/>
      <c r="I390" s="5">
        <f t="shared" si="6"/>
        <v>9022330</v>
      </c>
      <c r="J390" s="5">
        <f t="shared" si="6"/>
        <v>0</v>
      </c>
      <c r="K390" s="5">
        <f t="shared" si="6"/>
        <v>0</v>
      </c>
      <c r="L390" s="5">
        <f t="shared" si="6"/>
        <v>0</v>
      </c>
      <c r="M390" s="60"/>
      <c r="N390" s="61"/>
      <c r="O390" s="45"/>
    </row>
    <row r="391" spans="1:15" ht="10.5" customHeight="1"/>
    <row r="392" spans="1:15" hidden="1">
      <c r="E392" s="27">
        <f>E388+E389+E390</f>
        <v>242225237.06000003</v>
      </c>
      <c r="F392" s="27">
        <f>F388+F389+F390</f>
        <v>45559044.099999994</v>
      </c>
      <c r="G392" s="149">
        <f>G388+G389+G390</f>
        <v>44167366.039999999</v>
      </c>
      <c r="H392" s="149"/>
      <c r="I392" s="27">
        <f>I388+I389+I390</f>
        <v>48711018.030000001</v>
      </c>
      <c r="J392" s="27">
        <f>J388+J389+J390</f>
        <v>36974758.07</v>
      </c>
      <c r="K392" s="27">
        <f>K388+K389+K390</f>
        <v>31282060.800000001</v>
      </c>
      <c r="L392" s="27">
        <f>L388+L389+L390</f>
        <v>35530990.020000003</v>
      </c>
    </row>
  </sheetData>
  <mergeCells count="796">
    <mergeCell ref="M2:O2"/>
    <mergeCell ref="O274:O281"/>
    <mergeCell ref="O256:O261"/>
    <mergeCell ref="D3:L3"/>
    <mergeCell ref="A4:I4"/>
    <mergeCell ref="O250:O255"/>
    <mergeCell ref="O106:O183"/>
    <mergeCell ref="A262:A267"/>
    <mergeCell ref="A250:A255"/>
    <mergeCell ref="A166:A171"/>
    <mergeCell ref="A172:A177"/>
    <mergeCell ref="B250:C255"/>
    <mergeCell ref="O232:O237"/>
    <mergeCell ref="G222:H222"/>
    <mergeCell ref="M229:N229"/>
    <mergeCell ref="M232:N232"/>
    <mergeCell ref="M246:N246"/>
    <mergeCell ref="G248:H248"/>
    <mergeCell ref="M254:N254"/>
    <mergeCell ref="M253:N253"/>
    <mergeCell ref="A268:A273"/>
    <mergeCell ref="B256:C273"/>
    <mergeCell ref="M302:N302"/>
    <mergeCell ref="G303:H303"/>
    <mergeCell ref="G261:H261"/>
    <mergeCell ref="M285:N285"/>
    <mergeCell ref="M261:N261"/>
    <mergeCell ref="A286:A291"/>
    <mergeCell ref="A256:A261"/>
    <mergeCell ref="G258:H258"/>
    <mergeCell ref="G281:H281"/>
    <mergeCell ref="M281:N281"/>
    <mergeCell ref="M260:N260"/>
    <mergeCell ref="M280:N280"/>
    <mergeCell ref="M275:N275"/>
    <mergeCell ref="G276:H276"/>
    <mergeCell ref="G277:H277"/>
    <mergeCell ref="M250:N250"/>
    <mergeCell ref="A280:A285"/>
    <mergeCell ref="A292:A297"/>
    <mergeCell ref="G301:H301"/>
    <mergeCell ref="M274:N274"/>
    <mergeCell ref="M276:N276"/>
    <mergeCell ref="G293:H293"/>
    <mergeCell ref="B299:C316"/>
    <mergeCell ref="G316:H316"/>
    <mergeCell ref="G304:H304"/>
    <mergeCell ref="A311:A316"/>
    <mergeCell ref="A305:A310"/>
    <mergeCell ref="M306:N306"/>
    <mergeCell ref="G305:H305"/>
    <mergeCell ref="G309:H309"/>
    <mergeCell ref="M309:N309"/>
    <mergeCell ref="G308:H308"/>
    <mergeCell ref="M252:N252"/>
    <mergeCell ref="G255:H255"/>
    <mergeCell ref="M257:N257"/>
    <mergeCell ref="G259:H259"/>
    <mergeCell ref="M259:N259"/>
    <mergeCell ref="G300:H300"/>
    <mergeCell ref="M300:N300"/>
    <mergeCell ref="A298:O298"/>
    <mergeCell ref="M258:N258"/>
    <mergeCell ref="M256:N256"/>
    <mergeCell ref="G253:H253"/>
    <mergeCell ref="G219:H219"/>
    <mergeCell ref="G231:H231"/>
    <mergeCell ref="G256:H256"/>
    <mergeCell ref="M255:N255"/>
    <mergeCell ref="M251:N251"/>
    <mergeCell ref="M245:N245"/>
    <mergeCell ref="G250:H250"/>
    <mergeCell ref="M248:N248"/>
    <mergeCell ref="G252:H252"/>
    <mergeCell ref="O208:O231"/>
    <mergeCell ref="G220:H220"/>
    <mergeCell ref="M223:N223"/>
    <mergeCell ref="G226:H226"/>
    <mergeCell ref="M212:N212"/>
    <mergeCell ref="M222:N222"/>
    <mergeCell ref="M221:N221"/>
    <mergeCell ref="M209:N209"/>
    <mergeCell ref="M210:N210"/>
    <mergeCell ref="G209:H209"/>
    <mergeCell ref="M249:N249"/>
    <mergeCell ref="G249:H249"/>
    <mergeCell ref="G246:H246"/>
    <mergeCell ref="M218:N218"/>
    <mergeCell ref="M219:N219"/>
    <mergeCell ref="M226:N226"/>
    <mergeCell ref="G230:H230"/>
    <mergeCell ref="M227:N227"/>
    <mergeCell ref="M235:N235"/>
    <mergeCell ref="M241:N241"/>
    <mergeCell ref="M240:N240"/>
    <mergeCell ref="G224:H224"/>
    <mergeCell ref="M230:N230"/>
    <mergeCell ref="M211:N211"/>
    <mergeCell ref="M215:N215"/>
    <mergeCell ref="G214:H214"/>
    <mergeCell ref="G211:H211"/>
    <mergeCell ref="M217:N217"/>
    <mergeCell ref="G216:H216"/>
    <mergeCell ref="M216:N216"/>
    <mergeCell ref="M213:N213"/>
    <mergeCell ref="M236:N236"/>
    <mergeCell ref="G227:H227"/>
    <mergeCell ref="G229:H229"/>
    <mergeCell ref="G221:H221"/>
    <mergeCell ref="M234:N234"/>
    <mergeCell ref="M224:N224"/>
    <mergeCell ref="M225:N225"/>
    <mergeCell ref="G223:H223"/>
    <mergeCell ref="G235:H235"/>
    <mergeCell ref="G234:H234"/>
    <mergeCell ref="M220:N220"/>
    <mergeCell ref="M233:N233"/>
    <mergeCell ref="M228:N228"/>
    <mergeCell ref="M214:N214"/>
    <mergeCell ref="M194:N194"/>
    <mergeCell ref="G199:H199"/>
    <mergeCell ref="M199:N199"/>
    <mergeCell ref="G207:H207"/>
    <mergeCell ref="G205:H205"/>
    <mergeCell ref="G200:H200"/>
    <mergeCell ref="M200:N200"/>
    <mergeCell ref="E197:N197"/>
    <mergeCell ref="E137:N137"/>
    <mergeCell ref="G166:H166"/>
    <mergeCell ref="M244:N244"/>
    <mergeCell ref="M243:N243"/>
    <mergeCell ref="M242:N242"/>
    <mergeCell ref="G242:H242"/>
    <mergeCell ref="G243:H243"/>
    <mergeCell ref="G244:H244"/>
    <mergeCell ref="M208:N208"/>
    <mergeCell ref="G204:H204"/>
    <mergeCell ref="G206:H206"/>
    <mergeCell ref="M190:N190"/>
    <mergeCell ref="M204:N204"/>
    <mergeCell ref="M205:N205"/>
    <mergeCell ref="G135:H135"/>
    <mergeCell ref="G201:H201"/>
    <mergeCell ref="M201:N201"/>
    <mergeCell ref="G184:H184"/>
    <mergeCell ref="M148:N148"/>
    <mergeCell ref="M147:N147"/>
    <mergeCell ref="G288:H288"/>
    <mergeCell ref="M1:O1"/>
    <mergeCell ref="M292:N292"/>
    <mergeCell ref="G292:H292"/>
    <mergeCell ref="O244:O249"/>
    <mergeCell ref="M238:N238"/>
    <mergeCell ref="M237:N237"/>
    <mergeCell ref="O292:O297"/>
    <mergeCell ref="M231:N231"/>
    <mergeCell ref="M247:N247"/>
    <mergeCell ref="G217:H217"/>
    <mergeCell ref="G212:H212"/>
    <mergeCell ref="G215:H215"/>
    <mergeCell ref="M116:N116"/>
    <mergeCell ref="M129:N129"/>
    <mergeCell ref="M120:N120"/>
    <mergeCell ref="M118:N118"/>
    <mergeCell ref="G142:H142"/>
    <mergeCell ref="G208:H208"/>
    <mergeCell ref="M187:N187"/>
    <mergeCell ref="M277:N277"/>
    <mergeCell ref="M288:N288"/>
    <mergeCell ref="M279:N279"/>
    <mergeCell ref="E203:N203"/>
    <mergeCell ref="G228:H228"/>
    <mergeCell ref="O238:O243"/>
    <mergeCell ref="M239:N239"/>
    <mergeCell ref="G233:H233"/>
    <mergeCell ref="G240:H240"/>
    <mergeCell ref="G210:H210"/>
    <mergeCell ref="M294:N294"/>
    <mergeCell ref="M291:N291"/>
    <mergeCell ref="M290:N290"/>
    <mergeCell ref="M286:N286"/>
    <mergeCell ref="B292:C297"/>
    <mergeCell ref="G297:H297"/>
    <mergeCell ref="G296:H296"/>
    <mergeCell ref="M293:N293"/>
    <mergeCell ref="G294:H294"/>
    <mergeCell ref="M295:N295"/>
    <mergeCell ref="G291:H291"/>
    <mergeCell ref="M289:N289"/>
    <mergeCell ref="M296:N296"/>
    <mergeCell ref="B274:C291"/>
    <mergeCell ref="G278:H278"/>
    <mergeCell ref="G279:H279"/>
    <mergeCell ref="G280:H280"/>
    <mergeCell ref="G289:H289"/>
    <mergeCell ref="G290:H290"/>
    <mergeCell ref="G286:H286"/>
    <mergeCell ref="G285:H285"/>
    <mergeCell ref="M278:N278"/>
    <mergeCell ref="G282:H282"/>
    <mergeCell ref="G287:H287"/>
    <mergeCell ref="M282:N282"/>
    <mergeCell ref="M283:N283"/>
    <mergeCell ref="G284:H284"/>
    <mergeCell ref="G283:H283"/>
    <mergeCell ref="M287:N287"/>
    <mergeCell ref="M284:N284"/>
    <mergeCell ref="G295:H295"/>
    <mergeCell ref="G307:H307"/>
    <mergeCell ref="G311:H311"/>
    <mergeCell ref="G306:H306"/>
    <mergeCell ref="M305:N305"/>
    <mergeCell ref="M301:N301"/>
    <mergeCell ref="M308:N308"/>
    <mergeCell ref="M303:N303"/>
    <mergeCell ref="M297:N297"/>
    <mergeCell ref="G315:H315"/>
    <mergeCell ref="G312:H312"/>
    <mergeCell ref="G310:H310"/>
    <mergeCell ref="M310:N310"/>
    <mergeCell ref="M311:N311"/>
    <mergeCell ref="M304:N304"/>
    <mergeCell ref="M320:N320"/>
    <mergeCell ref="M321:N321"/>
    <mergeCell ref="M315:N315"/>
    <mergeCell ref="M314:N314"/>
    <mergeCell ref="M307:N307"/>
    <mergeCell ref="G299:H299"/>
    <mergeCell ref="G313:H313"/>
    <mergeCell ref="M319:N319"/>
    <mergeCell ref="M313:N313"/>
    <mergeCell ref="M312:N312"/>
    <mergeCell ref="O299:O317"/>
    <mergeCell ref="M324:N324"/>
    <mergeCell ref="M318:N318"/>
    <mergeCell ref="G317:H317"/>
    <mergeCell ref="G322:H322"/>
    <mergeCell ref="G321:H321"/>
    <mergeCell ref="M317:N317"/>
    <mergeCell ref="G314:H314"/>
    <mergeCell ref="M299:N299"/>
    <mergeCell ref="G302:H302"/>
    <mergeCell ref="B323:C328"/>
    <mergeCell ref="M329:N329"/>
    <mergeCell ref="M328:N328"/>
    <mergeCell ref="M325:N325"/>
    <mergeCell ref="M327:N327"/>
    <mergeCell ref="M326:N326"/>
    <mergeCell ref="M323:N323"/>
    <mergeCell ref="G328:H328"/>
    <mergeCell ref="O324:O329"/>
    <mergeCell ref="M332:N332"/>
    <mergeCell ref="M330:N330"/>
    <mergeCell ref="G325:H325"/>
    <mergeCell ref="G327:H327"/>
    <mergeCell ref="M331:N331"/>
    <mergeCell ref="O330:O335"/>
    <mergeCell ref="G334:H334"/>
    <mergeCell ref="G320:H320"/>
    <mergeCell ref="A323:A328"/>
    <mergeCell ref="M333:N333"/>
    <mergeCell ref="G332:H332"/>
    <mergeCell ref="B335:C340"/>
    <mergeCell ref="O318:O323"/>
    <mergeCell ref="G319:H319"/>
    <mergeCell ref="M322:N322"/>
    <mergeCell ref="G333:H333"/>
    <mergeCell ref="G330:H330"/>
    <mergeCell ref="M334:N334"/>
    <mergeCell ref="A329:A334"/>
    <mergeCell ref="G329:H329"/>
    <mergeCell ref="G331:H331"/>
    <mergeCell ref="B329:C334"/>
    <mergeCell ref="A317:A322"/>
    <mergeCell ref="G318:H318"/>
    <mergeCell ref="B317:C322"/>
    <mergeCell ref="G326:H326"/>
    <mergeCell ref="G324:H324"/>
    <mergeCell ref="A354:A359"/>
    <mergeCell ref="G357:H357"/>
    <mergeCell ref="A335:A340"/>
    <mergeCell ref="M387:N387"/>
    <mergeCell ref="G387:H387"/>
    <mergeCell ref="M354:N354"/>
    <mergeCell ref="E355:N355"/>
    <mergeCell ref="M357:N357"/>
    <mergeCell ref="M381:N381"/>
    <mergeCell ref="M340:N340"/>
    <mergeCell ref="G346:H346"/>
    <mergeCell ref="M346:N346"/>
    <mergeCell ref="G338:H338"/>
    <mergeCell ref="G350:H350"/>
    <mergeCell ref="G349:H349"/>
    <mergeCell ref="G347:H347"/>
    <mergeCell ref="G340:H340"/>
    <mergeCell ref="M336:N336"/>
    <mergeCell ref="M339:N339"/>
    <mergeCell ref="G335:H335"/>
    <mergeCell ref="M335:N335"/>
    <mergeCell ref="M338:N338"/>
    <mergeCell ref="G339:H339"/>
    <mergeCell ref="G336:H336"/>
    <mergeCell ref="M337:N337"/>
    <mergeCell ref="G337:H337"/>
    <mergeCell ref="O348:O352"/>
    <mergeCell ref="E348:N348"/>
    <mergeCell ref="A347:A352"/>
    <mergeCell ref="M352:N352"/>
    <mergeCell ref="M347:N347"/>
    <mergeCell ref="G352:H352"/>
    <mergeCell ref="G351:H351"/>
    <mergeCell ref="M349:N349"/>
    <mergeCell ref="M350:N350"/>
    <mergeCell ref="M351:N351"/>
    <mergeCell ref="M359:N359"/>
    <mergeCell ref="G389:H389"/>
    <mergeCell ref="E386:O386"/>
    <mergeCell ref="O380:O385"/>
    <mergeCell ref="E380:N380"/>
    <mergeCell ref="G358:H358"/>
    <mergeCell ref="M379:N379"/>
    <mergeCell ref="G381:H381"/>
    <mergeCell ref="G392:H392"/>
    <mergeCell ref="M384:N384"/>
    <mergeCell ref="M385:N385"/>
    <mergeCell ref="G390:H390"/>
    <mergeCell ref="G388:H388"/>
    <mergeCell ref="M388:N388"/>
    <mergeCell ref="M389:N389"/>
    <mergeCell ref="M390:N390"/>
    <mergeCell ref="G385:H385"/>
    <mergeCell ref="O354:O359"/>
    <mergeCell ref="M344:N344"/>
    <mergeCell ref="G345:H345"/>
    <mergeCell ref="M345:N345"/>
    <mergeCell ref="G376:H376"/>
    <mergeCell ref="G377:H377"/>
    <mergeCell ref="M377:N377"/>
    <mergeCell ref="M375:N375"/>
    <mergeCell ref="M358:N358"/>
    <mergeCell ref="M356:N356"/>
    <mergeCell ref="E362:N362"/>
    <mergeCell ref="G363:H363"/>
    <mergeCell ref="A385:A390"/>
    <mergeCell ref="B385:C390"/>
    <mergeCell ref="A373:A378"/>
    <mergeCell ref="A379:A384"/>
    <mergeCell ref="G379:H379"/>
    <mergeCell ref="G382:H382"/>
    <mergeCell ref="M383:N383"/>
    <mergeCell ref="M382:N382"/>
    <mergeCell ref="B373:C378"/>
    <mergeCell ref="B379:C384"/>
    <mergeCell ref="G378:H378"/>
    <mergeCell ref="E374:N374"/>
    <mergeCell ref="G375:H375"/>
    <mergeCell ref="G384:H384"/>
    <mergeCell ref="M376:N376"/>
    <mergeCell ref="G373:H373"/>
    <mergeCell ref="M378:N378"/>
    <mergeCell ref="O373:O379"/>
    <mergeCell ref="M372:N372"/>
    <mergeCell ref="M370:N370"/>
    <mergeCell ref="M373:N373"/>
    <mergeCell ref="O367:O372"/>
    <mergeCell ref="G383:H383"/>
    <mergeCell ref="G371:H371"/>
    <mergeCell ref="M367:N367"/>
    <mergeCell ref="M371:N371"/>
    <mergeCell ref="O361:O366"/>
    <mergeCell ref="M361:N361"/>
    <mergeCell ref="G372:H372"/>
    <mergeCell ref="G370:H370"/>
    <mergeCell ref="G369:H369"/>
    <mergeCell ref="G367:H367"/>
    <mergeCell ref="M365:N365"/>
    <mergeCell ref="M369:N369"/>
    <mergeCell ref="G361:H361"/>
    <mergeCell ref="G366:H366"/>
    <mergeCell ref="B367:C372"/>
    <mergeCell ref="E368:N368"/>
    <mergeCell ref="A367:A372"/>
    <mergeCell ref="B361:C366"/>
    <mergeCell ref="M366:N366"/>
    <mergeCell ref="M363:N363"/>
    <mergeCell ref="G365:H365"/>
    <mergeCell ref="G364:H364"/>
    <mergeCell ref="M364:N364"/>
    <mergeCell ref="A361:A366"/>
    <mergeCell ref="B208:C231"/>
    <mergeCell ref="A208:A213"/>
    <mergeCell ref="G225:H225"/>
    <mergeCell ref="G232:H232"/>
    <mergeCell ref="A232:A237"/>
    <mergeCell ref="G236:H236"/>
    <mergeCell ref="G213:H213"/>
    <mergeCell ref="A214:A219"/>
    <mergeCell ref="A220:A225"/>
    <mergeCell ref="G218:H218"/>
    <mergeCell ref="B347:C352"/>
    <mergeCell ref="A353:O353"/>
    <mergeCell ref="O336:O347"/>
    <mergeCell ref="A360:O360"/>
    <mergeCell ref="G356:H356"/>
    <mergeCell ref="G359:H359"/>
    <mergeCell ref="B354:C359"/>
    <mergeCell ref="G354:H354"/>
    <mergeCell ref="G341:H341"/>
    <mergeCell ref="M341:N341"/>
    <mergeCell ref="G344:H344"/>
    <mergeCell ref="G237:H237"/>
    <mergeCell ref="B238:C243"/>
    <mergeCell ref="B232:C237"/>
    <mergeCell ref="G241:H241"/>
    <mergeCell ref="A274:A279"/>
    <mergeCell ref="G238:H238"/>
    <mergeCell ref="A244:A249"/>
    <mergeCell ref="B244:C249"/>
    <mergeCell ref="G323:H323"/>
    <mergeCell ref="G247:H247"/>
    <mergeCell ref="G239:H239"/>
    <mergeCell ref="G275:H275"/>
    <mergeCell ref="G245:H245"/>
    <mergeCell ref="G274:H274"/>
    <mergeCell ref="A238:A243"/>
    <mergeCell ref="G254:H254"/>
    <mergeCell ref="G257:H257"/>
    <mergeCell ref="G251:H251"/>
    <mergeCell ref="G260:H260"/>
    <mergeCell ref="A299:A304"/>
    <mergeCell ref="O184:O207"/>
    <mergeCell ref="M206:N206"/>
    <mergeCell ref="E191:N191"/>
    <mergeCell ref="G192:H192"/>
    <mergeCell ref="G198:H198"/>
    <mergeCell ref="M198:N198"/>
    <mergeCell ref="M207:N207"/>
    <mergeCell ref="M196:N196"/>
    <mergeCell ref="A184:A189"/>
    <mergeCell ref="B184:C207"/>
    <mergeCell ref="M202:N202"/>
    <mergeCell ref="M186:N186"/>
    <mergeCell ref="M189:N189"/>
    <mergeCell ref="M195:N195"/>
    <mergeCell ref="M193:N193"/>
    <mergeCell ref="G202:H202"/>
    <mergeCell ref="M192:N192"/>
    <mergeCell ref="G186:H186"/>
    <mergeCell ref="M184:N184"/>
    <mergeCell ref="M141:N141"/>
    <mergeCell ref="M135:N135"/>
    <mergeCell ref="G133:H133"/>
    <mergeCell ref="M133:N133"/>
    <mergeCell ref="M188:N188"/>
    <mergeCell ref="G196:H196"/>
    <mergeCell ref="G188:H188"/>
    <mergeCell ref="E185:N185"/>
    <mergeCell ref="G187:H187"/>
    <mergeCell ref="G152:H152"/>
    <mergeCell ref="G132:H132"/>
    <mergeCell ref="G134:H134"/>
    <mergeCell ref="M132:N132"/>
    <mergeCell ref="M134:N134"/>
    <mergeCell ref="A226:A231"/>
    <mergeCell ref="O100:O105"/>
    <mergeCell ref="M105:N105"/>
    <mergeCell ref="M104:N104"/>
    <mergeCell ref="M127:N127"/>
    <mergeCell ref="M124:N124"/>
    <mergeCell ref="G138:H138"/>
    <mergeCell ref="M136:N136"/>
    <mergeCell ref="G123:H123"/>
    <mergeCell ref="M126:N126"/>
    <mergeCell ref="E131:N131"/>
    <mergeCell ref="G126:H126"/>
    <mergeCell ref="G127:H127"/>
    <mergeCell ref="G129:H129"/>
    <mergeCell ref="M128:N128"/>
    <mergeCell ref="M130:N130"/>
    <mergeCell ref="G130:H130"/>
    <mergeCell ref="A202:A207"/>
    <mergeCell ref="A196:A201"/>
    <mergeCell ref="G195:H195"/>
    <mergeCell ref="G190:H190"/>
    <mergeCell ref="G194:H194"/>
    <mergeCell ref="G189:H189"/>
    <mergeCell ref="A190:A195"/>
    <mergeCell ref="G193:H193"/>
    <mergeCell ref="G163:H163"/>
    <mergeCell ref="G124:H124"/>
    <mergeCell ref="E125:N125"/>
    <mergeCell ref="M159:N159"/>
    <mergeCell ref="M139:N139"/>
    <mergeCell ref="M158:N158"/>
    <mergeCell ref="M152:N152"/>
    <mergeCell ref="G128:H128"/>
    <mergeCell ref="G148:H148"/>
    <mergeCell ref="G150:H150"/>
    <mergeCell ref="G151:H151"/>
    <mergeCell ref="A124:A129"/>
    <mergeCell ref="E155:N155"/>
    <mergeCell ref="A130:A135"/>
    <mergeCell ref="A178:A183"/>
    <mergeCell ref="B106:C183"/>
    <mergeCell ref="A148:A153"/>
    <mergeCell ref="G157:H157"/>
    <mergeCell ref="M156:N156"/>
    <mergeCell ref="A160:A165"/>
    <mergeCell ref="M157:N157"/>
    <mergeCell ref="A154:A159"/>
    <mergeCell ref="G158:H158"/>
    <mergeCell ref="G154:H154"/>
    <mergeCell ref="M154:N154"/>
    <mergeCell ref="G153:H153"/>
    <mergeCell ref="G159:H159"/>
    <mergeCell ref="G156:H156"/>
    <mergeCell ref="G145:H145"/>
    <mergeCell ref="M145:N145"/>
    <mergeCell ref="G147:H147"/>
    <mergeCell ref="M163:N163"/>
    <mergeCell ref="M160:N160"/>
    <mergeCell ref="M153:N153"/>
    <mergeCell ref="G140:H140"/>
    <mergeCell ref="M144:N144"/>
    <mergeCell ref="M140:N140"/>
    <mergeCell ref="M165:N165"/>
    <mergeCell ref="G165:H165"/>
    <mergeCell ref="A76:A81"/>
    <mergeCell ref="A100:A105"/>
    <mergeCell ref="G85:H85"/>
    <mergeCell ref="M138:N138"/>
    <mergeCell ref="G115:H115"/>
    <mergeCell ref="M122:N122"/>
    <mergeCell ref="E119:N119"/>
    <mergeCell ref="M121:N121"/>
    <mergeCell ref="G120:H120"/>
    <mergeCell ref="M146:N146"/>
    <mergeCell ref="G146:H146"/>
    <mergeCell ref="G139:H139"/>
    <mergeCell ref="E143:N143"/>
    <mergeCell ref="G144:H144"/>
    <mergeCell ref="G141:H141"/>
    <mergeCell ref="M164:N164"/>
    <mergeCell ref="G164:H164"/>
    <mergeCell ref="G97:H97"/>
    <mergeCell ref="G112:H112"/>
    <mergeCell ref="G110:H110"/>
    <mergeCell ref="M110:N110"/>
    <mergeCell ref="M100:N100"/>
    <mergeCell ref="G100:H100"/>
    <mergeCell ref="E101:N101"/>
    <mergeCell ref="E107:N107"/>
    <mergeCell ref="M151:N151"/>
    <mergeCell ref="E161:N161"/>
    <mergeCell ref="M150:N150"/>
    <mergeCell ref="G160:H160"/>
    <mergeCell ref="G162:H162"/>
    <mergeCell ref="M162:N162"/>
    <mergeCell ref="E149:N149"/>
    <mergeCell ref="M117:N117"/>
    <mergeCell ref="G102:H102"/>
    <mergeCell ref="M102:N102"/>
    <mergeCell ref="G103:H103"/>
    <mergeCell ref="M103:N103"/>
    <mergeCell ref="M123:N123"/>
    <mergeCell ref="G109:H109"/>
    <mergeCell ref="G117:H117"/>
    <mergeCell ref="M112:N112"/>
    <mergeCell ref="A142:A147"/>
    <mergeCell ref="A136:A141"/>
    <mergeCell ref="M98:N98"/>
    <mergeCell ref="G98:H98"/>
    <mergeCell ref="G116:H116"/>
    <mergeCell ref="M108:N108"/>
    <mergeCell ref="M115:N115"/>
    <mergeCell ref="M106:N106"/>
    <mergeCell ref="A112:A117"/>
    <mergeCell ref="M142:N142"/>
    <mergeCell ref="M94:N94"/>
    <mergeCell ref="G92:H92"/>
    <mergeCell ref="M114:N114"/>
    <mergeCell ref="A118:A123"/>
    <mergeCell ref="A94:A99"/>
    <mergeCell ref="A106:A111"/>
    <mergeCell ref="B70:C99"/>
    <mergeCell ref="A88:A93"/>
    <mergeCell ref="B100:C105"/>
    <mergeCell ref="G99:H99"/>
    <mergeCell ref="M97:N97"/>
    <mergeCell ref="G136:H136"/>
    <mergeCell ref="G111:H111"/>
    <mergeCell ref="E113:N113"/>
    <mergeCell ref="M111:N111"/>
    <mergeCell ref="G122:H122"/>
    <mergeCell ref="G108:H108"/>
    <mergeCell ref="G118:H118"/>
    <mergeCell ref="G121:H121"/>
    <mergeCell ref="G114:H114"/>
    <mergeCell ref="M74:N74"/>
    <mergeCell ref="G84:H84"/>
    <mergeCell ref="M79:N79"/>
    <mergeCell ref="M68:N68"/>
    <mergeCell ref="M81:N81"/>
    <mergeCell ref="M75:N75"/>
    <mergeCell ref="G82:H82"/>
    <mergeCell ref="G104:H104"/>
    <mergeCell ref="G105:H105"/>
    <mergeCell ref="M109:N109"/>
    <mergeCell ref="G106:H106"/>
    <mergeCell ref="G88:H88"/>
    <mergeCell ref="G96:H96"/>
    <mergeCell ref="E95:N95"/>
    <mergeCell ref="M96:N96"/>
    <mergeCell ref="M91:N91"/>
    <mergeCell ref="M93:N93"/>
    <mergeCell ref="M99:N99"/>
    <mergeCell ref="O70:O99"/>
    <mergeCell ref="G72:H72"/>
    <mergeCell ref="M72:N72"/>
    <mergeCell ref="G73:H73"/>
    <mergeCell ref="M73:N73"/>
    <mergeCell ref="E71:N71"/>
    <mergeCell ref="G76:H76"/>
    <mergeCell ref="G93:H93"/>
    <mergeCell ref="E89:N89"/>
    <mergeCell ref="G78:H78"/>
    <mergeCell ref="M82:N82"/>
    <mergeCell ref="M86:N86"/>
    <mergeCell ref="G75:H75"/>
    <mergeCell ref="G79:H79"/>
    <mergeCell ref="G87:H87"/>
    <mergeCell ref="G80:H80"/>
    <mergeCell ref="G86:H86"/>
    <mergeCell ref="M92:N92"/>
    <mergeCell ref="G91:H91"/>
    <mergeCell ref="G94:H94"/>
    <mergeCell ref="G90:H90"/>
    <mergeCell ref="M87:N87"/>
    <mergeCell ref="M80:N80"/>
    <mergeCell ref="M84:N84"/>
    <mergeCell ref="G81:H81"/>
    <mergeCell ref="M90:N90"/>
    <mergeCell ref="M88:N88"/>
    <mergeCell ref="M85:N85"/>
    <mergeCell ref="A52:A57"/>
    <mergeCell ref="E47:N47"/>
    <mergeCell ref="M78:N78"/>
    <mergeCell ref="M60:N60"/>
    <mergeCell ref="G61:H61"/>
    <mergeCell ref="E65:N65"/>
    <mergeCell ref="M64:N64"/>
    <mergeCell ref="G70:H70"/>
    <mergeCell ref="G74:H74"/>
    <mergeCell ref="M44:N44"/>
    <mergeCell ref="M55:N55"/>
    <mergeCell ref="M54:N54"/>
    <mergeCell ref="G57:H57"/>
    <mergeCell ref="G46:H46"/>
    <mergeCell ref="M51:N51"/>
    <mergeCell ref="M57:N57"/>
    <mergeCell ref="M50:N50"/>
    <mergeCell ref="M45:N45"/>
    <mergeCell ref="M46:N46"/>
    <mergeCell ref="M69:N69"/>
    <mergeCell ref="G68:H68"/>
    <mergeCell ref="G66:H66"/>
    <mergeCell ref="E77:N77"/>
    <mergeCell ref="M70:N70"/>
    <mergeCell ref="G69:H69"/>
    <mergeCell ref="M76:N76"/>
    <mergeCell ref="M66:N66"/>
    <mergeCell ref="G67:H67"/>
    <mergeCell ref="M67:N67"/>
    <mergeCell ref="B40:C69"/>
    <mergeCell ref="G40:H40"/>
    <mergeCell ref="A46:A51"/>
    <mergeCell ref="A64:A69"/>
    <mergeCell ref="G44:H44"/>
    <mergeCell ref="A58:A63"/>
    <mergeCell ref="G58:H58"/>
    <mergeCell ref="G48:H48"/>
    <mergeCell ref="G51:H51"/>
    <mergeCell ref="M63:N63"/>
    <mergeCell ref="G52:H52"/>
    <mergeCell ref="G63:H63"/>
    <mergeCell ref="M62:N62"/>
    <mergeCell ref="E53:N53"/>
    <mergeCell ref="G49:H49"/>
    <mergeCell ref="G54:H54"/>
    <mergeCell ref="E59:N59"/>
    <mergeCell ref="M61:N61"/>
    <mergeCell ref="B28:C33"/>
    <mergeCell ref="G32:H32"/>
    <mergeCell ref="G64:H64"/>
    <mergeCell ref="G62:H62"/>
    <mergeCell ref="M52:N52"/>
    <mergeCell ref="G50:H50"/>
    <mergeCell ref="G56:H56"/>
    <mergeCell ref="M58:N58"/>
    <mergeCell ref="M56:N56"/>
    <mergeCell ref="K45:L45"/>
    <mergeCell ref="G45:H45"/>
    <mergeCell ref="G42:H42"/>
    <mergeCell ref="O28:O33"/>
    <mergeCell ref="B34:C39"/>
    <mergeCell ref="G37:H37"/>
    <mergeCell ref="M40:N40"/>
    <mergeCell ref="O34:O39"/>
    <mergeCell ref="O40:O69"/>
    <mergeCell ref="G60:H60"/>
    <mergeCell ref="M18:N18"/>
    <mergeCell ref="G17:H17"/>
    <mergeCell ref="M17:N17"/>
    <mergeCell ref="M42:N42"/>
    <mergeCell ref="M37:N37"/>
    <mergeCell ref="G34:H34"/>
    <mergeCell ref="G36:H36"/>
    <mergeCell ref="M36:N36"/>
    <mergeCell ref="M41:N41"/>
    <mergeCell ref="G38:H38"/>
    <mergeCell ref="M14:N14"/>
    <mergeCell ref="E10:N10"/>
    <mergeCell ref="G12:H12"/>
    <mergeCell ref="G7:H7"/>
    <mergeCell ref="M7:N7"/>
    <mergeCell ref="M13:N13"/>
    <mergeCell ref="A15:A20"/>
    <mergeCell ref="B15:C20"/>
    <mergeCell ref="G27:H27"/>
    <mergeCell ref="M24:N24"/>
    <mergeCell ref="G24:H24"/>
    <mergeCell ref="G22:H22"/>
    <mergeCell ref="M22:N22"/>
    <mergeCell ref="A21:O21"/>
    <mergeCell ref="G26:H26"/>
    <mergeCell ref="G15:H15"/>
    <mergeCell ref="O9:O14"/>
    <mergeCell ref="M9:N9"/>
    <mergeCell ref="O15:O20"/>
    <mergeCell ref="E16:N16"/>
    <mergeCell ref="M11:N11"/>
    <mergeCell ref="G13:H13"/>
    <mergeCell ref="G11:H11"/>
    <mergeCell ref="G14:H14"/>
    <mergeCell ref="M12:N12"/>
    <mergeCell ref="G9:H9"/>
    <mergeCell ref="A28:A33"/>
    <mergeCell ref="G39:H39"/>
    <mergeCell ref="G28:H28"/>
    <mergeCell ref="A341:A346"/>
    <mergeCell ref="B341:C346"/>
    <mergeCell ref="G25:H25"/>
    <mergeCell ref="G33:H33"/>
    <mergeCell ref="G43:H43"/>
    <mergeCell ref="G41:H41"/>
    <mergeCell ref="A40:A45"/>
    <mergeCell ref="M26:N26"/>
    <mergeCell ref="M15:N15"/>
    <mergeCell ref="M33:N33"/>
    <mergeCell ref="O22:O27"/>
    <mergeCell ref="G343:H343"/>
    <mergeCell ref="M343:N343"/>
    <mergeCell ref="G20:H20"/>
    <mergeCell ref="M20:N20"/>
    <mergeCell ref="G19:H19"/>
    <mergeCell ref="M19:N19"/>
    <mergeCell ref="E5:N5"/>
    <mergeCell ref="B7:C7"/>
    <mergeCell ref="B9:C14"/>
    <mergeCell ref="O5:O6"/>
    <mergeCell ref="M25:N25"/>
    <mergeCell ref="M39:N39"/>
    <mergeCell ref="M38:N38"/>
    <mergeCell ref="M32:N32"/>
    <mergeCell ref="M28:N28"/>
    <mergeCell ref="M27:N27"/>
    <mergeCell ref="A22:A27"/>
    <mergeCell ref="G31:H31"/>
    <mergeCell ref="B22:C27"/>
    <mergeCell ref="E23:N23"/>
    <mergeCell ref="M31:N31"/>
    <mergeCell ref="G6:H6"/>
    <mergeCell ref="M6:N6"/>
    <mergeCell ref="G18:H18"/>
    <mergeCell ref="A8:O8"/>
    <mergeCell ref="B5:C6"/>
    <mergeCell ref="M48:N48"/>
    <mergeCell ref="M49:N49"/>
    <mergeCell ref="G55:H55"/>
    <mergeCell ref="M34:N34"/>
    <mergeCell ref="E35:N35"/>
    <mergeCell ref="E29:N29"/>
    <mergeCell ref="G30:H30"/>
    <mergeCell ref="M30:N30"/>
    <mergeCell ref="M43:N43"/>
    <mergeCell ref="I45:J45"/>
  </mergeCells>
  <phoneticPr fontId="9" type="noConversion"/>
  <pageMargins left="0.51181102362204722" right="0.31496062992125984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2024-08-28T08:12:52Z</cp:lastPrinted>
  <dcterms:created xsi:type="dcterms:W3CDTF">2006-09-16T00:00:00Z</dcterms:created>
  <dcterms:modified xsi:type="dcterms:W3CDTF">2024-10-21T08:57:57Z</dcterms:modified>
</cp:coreProperties>
</file>